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'表4國損'!$A$1:$G$45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<sst xmlns="http://schemas.openxmlformats.org/spreadsheetml/2006/main" count="62" uniqueCount="54">
  <si>
    <t>單位：百萬元</t>
  </si>
  <si>
    <t>行政院主管</t>
  </si>
  <si>
    <t xml:space="preserve">   1.中央銀行</t>
  </si>
  <si>
    <t>經濟部主管</t>
  </si>
  <si>
    <t xml:space="preserve">   2.台灣糖業股份有限公司</t>
  </si>
  <si>
    <t xml:space="preserve">   5.台灣電力股份有限公司</t>
  </si>
  <si>
    <t xml:space="preserve">   6.漢翔航空工業股份有限公司</t>
  </si>
  <si>
    <t>財政部主管</t>
  </si>
  <si>
    <t>交通部主管</t>
  </si>
  <si>
    <t>國軍退除役官兵輔導委員會主管</t>
  </si>
  <si>
    <t>反盈為虧</t>
  </si>
  <si>
    <t>衛生署主管</t>
  </si>
  <si>
    <r>
      <t>97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97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</si>
  <si>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</si>
  <si>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</si>
  <si>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</si>
  <si>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</si>
  <si>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</si>
  <si>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</si>
  <si>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</si>
  <si>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color indexed="8"/>
        <rFont val="Times New Roman"/>
        <family val="1"/>
      </rPr>
      <t>(6)=(3)/(1)</t>
    </r>
  </si>
  <si>
    <t>附屬單位預算</t>
  </si>
  <si>
    <t xml:space="preserve">   3.台灣國際造船股份有限公司</t>
  </si>
  <si>
    <t xml:space="preserve">   4.台灣中油股份有限公司</t>
  </si>
  <si>
    <t>反盈為虧</t>
  </si>
  <si>
    <t xml:space="preserve">   7.台灣自來水股份有限公司</t>
  </si>
  <si>
    <t xml:space="preserve">   8.中國輸出入銀行</t>
  </si>
  <si>
    <r>
      <t xml:space="preserve">   9.中央存款保險股份有限公司</t>
    </r>
    <r>
      <rPr>
        <sz val="10"/>
        <color indexed="8"/>
        <rFont val="標楷體"/>
        <family val="4"/>
      </rPr>
      <t xml:space="preserve"> (註1)</t>
    </r>
  </si>
  <si>
    <t xml:space="preserve">   10.臺灣銀行股份有限公司</t>
  </si>
  <si>
    <t xml:space="preserve">   11.臺灣土地銀行股份有限公司</t>
  </si>
  <si>
    <t xml:space="preserve">   12.財政部印刷廠</t>
  </si>
  <si>
    <t xml:space="preserve">   13.臺灣菸酒股份有限公司</t>
  </si>
  <si>
    <t xml:space="preserve">   14.臺灣郵政股份有限公司
    （中華郵政股份有限公司）</t>
  </si>
  <si>
    <t xml:space="preserve">   15.交通部臺灣鐵路管理局</t>
  </si>
  <si>
    <t>已達成</t>
  </si>
  <si>
    <t xml:space="preserve">   16.交通部基隆港務局</t>
  </si>
  <si>
    <t xml:space="preserve">   17.交通部臺中港務局</t>
  </si>
  <si>
    <t xml:space="preserve">   18.交通部高雄港務局</t>
  </si>
  <si>
    <t xml:space="preserve">   19.交通部花蓮港務局</t>
  </si>
  <si>
    <t xml:space="preserve">   20.榮民工程股份有限公司</t>
  </si>
  <si>
    <t>勞工委員會主管</t>
  </si>
  <si>
    <r>
      <t xml:space="preserve">   21.勞工保險局</t>
    </r>
    <r>
      <rPr>
        <sz val="10"/>
        <color indexed="8"/>
        <rFont val="標楷體"/>
        <family val="4"/>
      </rPr>
      <t xml:space="preserve"> (註2)</t>
    </r>
  </si>
  <si>
    <t xml:space="preserve">   22.中央健康保險局(註3)</t>
  </si>
  <si>
    <t>附屬單位預算分預算</t>
  </si>
  <si>
    <t xml:space="preserve">   23.中央造幣廠</t>
  </si>
  <si>
    <t xml:space="preserve">   24.中央印製廠</t>
  </si>
  <si>
    <t xml:space="preserve"> 合          計</t>
  </si>
  <si>
    <t>註：1.中央存款保險股份有限公司依存款保險條例規定，其收支結餘悉數提列存款保險理賠準備，故無列數。</t>
  </si>
  <si>
    <t xml:space="preserve">    2.勞工保險局依勞工保險條例等規定，其收支結餘悉數轉入勞保責任準備，故無列數。     </t>
  </si>
  <si>
    <t xml:space="preserve">    3.中央健康保險局依全民健康保險法規定，其保險收支結餘應悉數提列準備，本年度編列純益預算數165萬餘元，係該局門診中心之收支賸餘。截至9月底止分配預算數為</t>
  </si>
  <si>
    <r>
      <t xml:space="preserve">   </t>
    </r>
    <r>
      <rPr>
        <sz val="12"/>
        <color indexed="8"/>
        <rFont val="標楷體"/>
        <family val="4"/>
      </rPr>
      <t xml:space="preserve">  </t>
    </r>
    <r>
      <rPr>
        <sz val="10"/>
        <color indexed="8"/>
        <rFont val="標楷體"/>
        <family val="4"/>
      </rPr>
      <t xml:space="preserve"> 114萬餘元，執行結果發生短絀87億餘元，主要係因保險給付大於保險收入所致。</t>
    </r>
  </si>
  <si>
    <t xml:space="preserve">    4.本表數據係以新臺幣百萬元為單位及經四捨五入 處理後列計，若有數據但未達百萬元者，則以”-“符號 表示；另百分比欄位係以採計至元為單位核算，未達1％者，</t>
  </si>
  <si>
    <t xml:space="preserve">      則以"0"表示。  </t>
  </si>
  <si>
    <t xml:space="preserve">       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</si>
</sst>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22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6" xfId="19" applyFont="1" applyBorder="1" applyAlignment="1">
      <alignment horizontal="center" vertical="distributed"/>
      <protection/>
    </xf>
    <xf numFmtId="0" fontId="15" fillId="0" borderId="6" xfId="19" applyFont="1" applyBorder="1" applyAlignment="1">
      <alignment horizontal="center" vertical="center" wrapText="1"/>
      <protection/>
    </xf>
    <xf numFmtId="49" fontId="15" fillId="0" borderId="6" xfId="19" applyNumberFormat="1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6" xfId="19" applyFont="1" applyBorder="1" applyAlignment="1">
      <alignment horizontal="left" vertical="distributed"/>
      <protection/>
    </xf>
    <xf numFmtId="3" fontId="18" fillId="0" borderId="1" xfId="19" applyNumberFormat="1" applyFont="1" applyBorder="1" applyAlignment="1">
      <alignment vertical="center"/>
      <protection/>
    </xf>
    <xf numFmtId="0" fontId="17" fillId="0" borderId="1" xfId="19" applyFont="1" applyBorder="1" applyAlignment="1">
      <alignment vertical="center" wrapText="1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183" fontId="6" fillId="0" borderId="1" xfId="0" applyNumberFormat="1" applyFont="1" applyFill="1" applyBorder="1" applyAlignment="1" applyProtection="1">
      <alignment horizontal="right" vertical="center"/>
      <protection/>
    </xf>
    <xf numFmtId="3" fontId="14" fillId="0" borderId="1" xfId="19" applyNumberFormat="1" applyFont="1" applyBorder="1" applyAlignment="1" quotePrefix="1">
      <alignment horizontal="right" vertical="center"/>
      <protection/>
    </xf>
    <xf numFmtId="205" fontId="14" fillId="0" borderId="1" xfId="19" applyNumberFormat="1" applyFont="1" applyBorder="1" applyAlignment="1">
      <alignment vertical="center"/>
      <protection/>
    </xf>
    <xf numFmtId="3" fontId="17" fillId="0" borderId="1" xfId="19" applyNumberFormat="1" applyFont="1" applyBorder="1" applyAlignment="1">
      <alignment horizontal="right" vertical="center"/>
      <protection/>
    </xf>
    <xf numFmtId="183" fontId="21" fillId="0" borderId="1" xfId="0" applyNumberFormat="1" applyFont="1" applyFill="1" applyBorder="1" applyAlignment="1" applyProtection="1">
      <alignment horizontal="right" vertical="center"/>
      <protection/>
    </xf>
    <xf numFmtId="41" fontId="18" fillId="0" borderId="1" xfId="19" applyNumberFormat="1" applyFont="1" applyBorder="1" applyAlignment="1">
      <alignment vertical="center"/>
      <protection/>
    </xf>
    <xf numFmtId="41" fontId="14" fillId="0" borderId="1" xfId="0" applyNumberFormat="1" applyFont="1" applyBorder="1" applyAlignment="1">
      <alignment vertical="center"/>
    </xf>
    <xf numFmtId="0" fontId="16" fillId="0" borderId="0" xfId="19" applyFont="1" applyBorder="1" applyAlignment="1">
      <alignment vertical="center"/>
      <protection/>
    </xf>
    <xf numFmtId="41" fontId="18" fillId="0" borderId="1" xfId="0" applyNumberFormat="1" applyFont="1" applyBorder="1" applyAlignment="1">
      <alignment vertical="center"/>
    </xf>
    <xf numFmtId="3" fontId="18" fillId="0" borderId="1" xfId="19" applyNumberFormat="1" applyFont="1" applyBorder="1" applyAlignment="1">
      <alignment horizontal="right" vertical="center"/>
      <protection/>
    </xf>
    <xf numFmtId="0" fontId="19" fillId="0" borderId="0" xfId="19" applyFont="1" applyBorder="1" applyAlignment="1">
      <alignment vertical="center"/>
      <protection/>
    </xf>
    <xf numFmtId="3" fontId="14" fillId="0" borderId="1" xfId="19" applyNumberFormat="1" applyFont="1" applyBorder="1" applyAlignment="1">
      <alignment horizontal="right" vertical="center"/>
      <protection/>
    </xf>
    <xf numFmtId="0" fontId="16" fillId="0" borderId="0" xfId="19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/>
      <protection/>
    </xf>
    <xf numFmtId="3" fontId="18" fillId="0" borderId="0" xfId="19" applyNumberFormat="1" applyFont="1" applyBorder="1" applyAlignment="1">
      <alignment/>
      <protection/>
    </xf>
    <xf numFmtId="0" fontId="19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 wrapText="1"/>
      <protection/>
    </xf>
    <xf numFmtId="49" fontId="20" fillId="0" borderId="0" xfId="19" applyNumberFormat="1" applyFont="1" applyBorder="1" applyAlignment="1">
      <alignment horizontal="left" wrapText="1"/>
      <protection/>
    </xf>
    <xf numFmtId="0" fontId="16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9.00390625" defaultRowHeight="16.5"/>
  <cols>
    <col min="1" max="1" width="42.75390625" style="55" customWidth="1"/>
    <col min="2" max="4" width="15.875" style="55" customWidth="1"/>
    <col min="5" max="5" width="15.75390625" style="55" customWidth="1"/>
    <col min="6" max="6" width="15.875" style="56" customWidth="1"/>
    <col min="7" max="7" width="16.875" style="56" customWidth="1"/>
    <col min="8" max="16384" width="5.875" style="55" customWidth="1"/>
  </cols>
  <sheetData>
    <row r="1" spans="1:7" s="4" customFormat="1" ht="26.25" customHeight="1">
      <c r="A1" s="1" t="s">
        <v>12</v>
      </c>
      <c r="B1" s="2"/>
      <c r="C1" s="2"/>
      <c r="D1" s="2"/>
      <c r="E1" s="2"/>
      <c r="F1" s="2"/>
      <c r="G1" s="3"/>
    </row>
    <row r="2" spans="3:8" s="4" customFormat="1" ht="15.75" customHeight="1">
      <c r="C2" s="5"/>
      <c r="D2" s="5"/>
      <c r="E2" s="5"/>
      <c r="G2" s="6" t="s">
        <v>0</v>
      </c>
      <c r="H2" s="7"/>
    </row>
    <row r="3" spans="1:8" s="14" customFormat="1" ht="22.5" customHeight="1">
      <c r="A3" s="8" t="s">
        <v>13</v>
      </c>
      <c r="B3" s="9" t="s">
        <v>14</v>
      </c>
      <c r="C3" s="10" t="s">
        <v>15</v>
      </c>
      <c r="D3" s="11"/>
      <c r="E3" s="11"/>
      <c r="F3" s="11"/>
      <c r="G3" s="12"/>
      <c r="H3" s="13"/>
    </row>
    <row r="4" spans="1:8" s="14" customFormat="1" ht="51.75" customHeight="1">
      <c r="A4" s="15"/>
      <c r="B4" s="16"/>
      <c r="C4" s="17" t="s">
        <v>16</v>
      </c>
      <c r="D4" s="17" t="s">
        <v>17</v>
      </c>
      <c r="E4" s="17" t="s">
        <v>18</v>
      </c>
      <c r="F4" s="17" t="s">
        <v>19</v>
      </c>
      <c r="G4" s="18" t="s">
        <v>20</v>
      </c>
      <c r="H4" s="13"/>
    </row>
    <row r="5" spans="1:8" s="14" customFormat="1" ht="22.5" customHeight="1">
      <c r="A5" s="19" t="s">
        <v>21</v>
      </c>
      <c r="B5" s="20">
        <f>B6+B8+B15+B22+B29+B31+B33</f>
        <v>131975</v>
      </c>
      <c r="C5" s="20">
        <f>C6+C8+C15+C22+C29+C31+C33</f>
        <v>98288</v>
      </c>
      <c r="D5" s="20">
        <f>D6+D8+D15+D22+D29+D31+D33</f>
        <v>33384</v>
      </c>
      <c r="E5" s="20">
        <f aca="true" t="shared" si="0" ref="E5:E16">D5-C5</f>
        <v>-64904</v>
      </c>
      <c r="F5" s="20">
        <f aca="true" t="shared" si="1" ref="F5:F10">ABS(E5/C5*100)</f>
        <v>66.03451082532963</v>
      </c>
      <c r="G5" s="20">
        <v>25</v>
      </c>
      <c r="H5" s="13"/>
    </row>
    <row r="6" spans="1:8" s="23" customFormat="1" ht="22.5" customHeight="1">
      <c r="A6" s="21" t="s">
        <v>1</v>
      </c>
      <c r="B6" s="20">
        <f>B7</f>
        <v>134269</v>
      </c>
      <c r="C6" s="20">
        <f>C7</f>
        <v>101222</v>
      </c>
      <c r="D6" s="20">
        <f>D7</f>
        <v>159089</v>
      </c>
      <c r="E6" s="20">
        <f t="shared" si="0"/>
        <v>57867</v>
      </c>
      <c r="F6" s="20">
        <f t="shared" si="1"/>
        <v>57.168402126020034</v>
      </c>
      <c r="G6" s="20">
        <v>118</v>
      </c>
      <c r="H6" s="22"/>
    </row>
    <row r="7" spans="1:8" s="28" customFormat="1" ht="22.5" customHeight="1">
      <c r="A7" s="24" t="s">
        <v>2</v>
      </c>
      <c r="B7" s="25">
        <v>134269</v>
      </c>
      <c r="C7" s="25">
        <v>101222</v>
      </c>
      <c r="D7" s="25">
        <v>159089</v>
      </c>
      <c r="E7" s="26">
        <f t="shared" si="0"/>
        <v>57867</v>
      </c>
      <c r="F7" s="26">
        <f t="shared" si="1"/>
        <v>57.168402126020034</v>
      </c>
      <c r="G7" s="26">
        <v>118</v>
      </c>
      <c r="H7" s="27"/>
    </row>
    <row r="8" spans="1:8" s="23" customFormat="1" ht="22.5" customHeight="1">
      <c r="A8" s="21" t="s">
        <v>3</v>
      </c>
      <c r="B8" s="20">
        <f>SUM(B9:B14)</f>
        <v>-33337</v>
      </c>
      <c r="C8" s="20">
        <f>SUM(C9:C14)</f>
        <v>-26687</v>
      </c>
      <c r="D8" s="20">
        <f>SUM(D9:D14)</f>
        <v>-140355</v>
      </c>
      <c r="E8" s="20">
        <f t="shared" si="0"/>
        <v>-113668</v>
      </c>
      <c r="F8" s="20">
        <f t="shared" si="1"/>
        <v>425.93022820099674</v>
      </c>
      <c r="G8" s="20">
        <v>421</v>
      </c>
      <c r="H8" s="22"/>
    </row>
    <row r="9" spans="1:8" s="28" customFormat="1" ht="22.5" customHeight="1">
      <c r="A9" s="24" t="s">
        <v>4</v>
      </c>
      <c r="B9" s="25">
        <v>1875</v>
      </c>
      <c r="C9" s="25">
        <v>1217</v>
      </c>
      <c r="D9" s="25">
        <v>16058</v>
      </c>
      <c r="E9" s="26">
        <f t="shared" si="0"/>
        <v>14841</v>
      </c>
      <c r="F9" s="26">
        <f t="shared" si="1"/>
        <v>1219.4741166803615</v>
      </c>
      <c r="G9" s="26">
        <v>857</v>
      </c>
      <c r="H9" s="27"/>
    </row>
    <row r="10" spans="1:8" s="28" customFormat="1" ht="22.5" customHeight="1">
      <c r="A10" s="24" t="s">
        <v>22</v>
      </c>
      <c r="B10" s="25">
        <v>1832</v>
      </c>
      <c r="C10" s="25">
        <v>1112</v>
      </c>
      <c r="D10" s="25">
        <v>2641</v>
      </c>
      <c r="E10" s="26">
        <f t="shared" si="0"/>
        <v>1529</v>
      </c>
      <c r="F10" s="26">
        <f t="shared" si="1"/>
        <v>137.5</v>
      </c>
      <c r="G10" s="26">
        <v>144</v>
      </c>
      <c r="H10" s="27"/>
    </row>
    <row r="11" spans="1:8" s="28" customFormat="1" ht="22.5" customHeight="1">
      <c r="A11" s="24" t="s">
        <v>23</v>
      </c>
      <c r="B11" s="25">
        <v>7190</v>
      </c>
      <c r="C11" s="25">
        <v>5208</v>
      </c>
      <c r="D11" s="25">
        <v>-71689</v>
      </c>
      <c r="E11" s="26">
        <f t="shared" si="0"/>
        <v>-76897</v>
      </c>
      <c r="F11" s="29" t="s">
        <v>24</v>
      </c>
      <c r="G11" s="29" t="s">
        <v>24</v>
      </c>
      <c r="H11" s="27"/>
    </row>
    <row r="12" spans="1:8" s="28" customFormat="1" ht="22.5" customHeight="1">
      <c r="A12" s="24" t="s">
        <v>5</v>
      </c>
      <c r="B12" s="25">
        <v>-44611</v>
      </c>
      <c r="C12" s="25">
        <v>-34385</v>
      </c>
      <c r="D12" s="25">
        <v>-87793</v>
      </c>
      <c r="E12" s="26">
        <f t="shared" si="0"/>
        <v>-53408</v>
      </c>
      <c r="F12" s="26">
        <f>ABS(E12/C12*100)</f>
        <v>155.3235422422568</v>
      </c>
      <c r="G12" s="26">
        <v>197</v>
      </c>
      <c r="H12" s="27"/>
    </row>
    <row r="13" spans="1:8" s="28" customFormat="1" ht="22.5" customHeight="1">
      <c r="A13" s="24" t="s">
        <v>6</v>
      </c>
      <c r="B13" s="25">
        <v>315</v>
      </c>
      <c r="C13" s="25">
        <v>70</v>
      </c>
      <c r="D13" s="25">
        <v>75</v>
      </c>
      <c r="E13" s="26">
        <f t="shared" si="0"/>
        <v>5</v>
      </c>
      <c r="F13" s="26">
        <f>ABS(E13/C13*100)</f>
        <v>7.142857142857142</v>
      </c>
      <c r="G13" s="26">
        <v>24</v>
      </c>
      <c r="H13" s="27"/>
    </row>
    <row r="14" spans="1:8" s="28" customFormat="1" ht="22.5" customHeight="1">
      <c r="A14" s="24" t="s">
        <v>25</v>
      </c>
      <c r="B14" s="25">
        <v>62</v>
      </c>
      <c r="C14" s="25">
        <v>91</v>
      </c>
      <c r="D14" s="25">
        <v>353</v>
      </c>
      <c r="E14" s="26">
        <f t="shared" si="0"/>
        <v>262</v>
      </c>
      <c r="F14" s="26">
        <v>1143</v>
      </c>
      <c r="G14" s="26">
        <v>568</v>
      </c>
      <c r="H14" s="27"/>
    </row>
    <row r="15" spans="1:8" s="23" customFormat="1" ht="22.5" customHeight="1">
      <c r="A15" s="21" t="s">
        <v>7</v>
      </c>
      <c r="B15" s="20">
        <f>SUM(B16:B21)</f>
        <v>26007</v>
      </c>
      <c r="C15" s="20">
        <f>SUM(C16:C21)</f>
        <v>19317</v>
      </c>
      <c r="D15" s="20">
        <f>SUM(D16:D21)</f>
        <v>21049</v>
      </c>
      <c r="E15" s="20">
        <f t="shared" si="0"/>
        <v>1732</v>
      </c>
      <c r="F15" s="20">
        <f>ABS(E15/C15*100)</f>
        <v>8.966195579023658</v>
      </c>
      <c r="G15" s="20">
        <v>81</v>
      </c>
      <c r="H15" s="22"/>
    </row>
    <row r="16" spans="1:8" s="23" customFormat="1" ht="22.5" customHeight="1">
      <c r="A16" s="24" t="s">
        <v>26</v>
      </c>
      <c r="B16" s="26">
        <v>498</v>
      </c>
      <c r="C16" s="26">
        <v>380</v>
      </c>
      <c r="D16" s="26">
        <v>408</v>
      </c>
      <c r="E16" s="26">
        <f t="shared" si="0"/>
        <v>28</v>
      </c>
      <c r="F16" s="26">
        <f>ABS(E16/C16*100)</f>
        <v>7.368421052631578</v>
      </c>
      <c r="G16" s="26">
        <v>82</v>
      </c>
      <c r="H16" s="22"/>
    </row>
    <row r="17" spans="1:8" s="28" customFormat="1" ht="22.5" customHeight="1">
      <c r="A17" s="24" t="s">
        <v>27</v>
      </c>
      <c r="B17" s="25"/>
      <c r="C17" s="30"/>
      <c r="D17" s="30"/>
      <c r="E17" s="30"/>
      <c r="F17" s="31"/>
      <c r="G17" s="31"/>
      <c r="H17" s="27"/>
    </row>
    <row r="18" spans="1:8" s="28" customFormat="1" ht="22.5" customHeight="1">
      <c r="A18" s="24" t="s">
        <v>28</v>
      </c>
      <c r="B18" s="25">
        <v>9000</v>
      </c>
      <c r="C18" s="25">
        <v>6525</v>
      </c>
      <c r="D18" s="25">
        <v>6854</v>
      </c>
      <c r="E18" s="26">
        <f aca="true" t="shared" si="2" ref="E18:E30">D18-C18</f>
        <v>329</v>
      </c>
      <c r="F18" s="26">
        <f>ABS(E18/C18*100)</f>
        <v>5.042145593869732</v>
      </c>
      <c r="G18" s="26">
        <v>76</v>
      </c>
      <c r="H18" s="27"/>
    </row>
    <row r="19" spans="1:8" s="28" customFormat="1" ht="22.5" customHeight="1">
      <c r="A19" s="24" t="s">
        <v>29</v>
      </c>
      <c r="B19" s="25">
        <v>7300</v>
      </c>
      <c r="C19" s="25">
        <v>5317</v>
      </c>
      <c r="D19" s="25">
        <v>6213</v>
      </c>
      <c r="E19" s="26">
        <f t="shared" si="2"/>
        <v>896</v>
      </c>
      <c r="F19" s="26">
        <f>ABS(E19/C19*100)</f>
        <v>16.851608049652057</v>
      </c>
      <c r="G19" s="26">
        <v>85</v>
      </c>
      <c r="H19" s="27"/>
    </row>
    <row r="20" spans="1:8" s="28" customFormat="1" ht="22.5" customHeight="1">
      <c r="A20" s="24" t="s">
        <v>30</v>
      </c>
      <c r="B20" s="25">
        <v>75</v>
      </c>
      <c r="C20" s="25">
        <v>54</v>
      </c>
      <c r="D20" s="25">
        <v>86</v>
      </c>
      <c r="E20" s="26">
        <f t="shared" si="2"/>
        <v>32</v>
      </c>
      <c r="F20" s="26">
        <v>28</v>
      </c>
      <c r="G20" s="26">
        <v>114</v>
      </c>
      <c r="H20" s="27"/>
    </row>
    <row r="21" spans="1:8" s="28" customFormat="1" ht="22.5" customHeight="1">
      <c r="A21" s="24" t="s">
        <v>31</v>
      </c>
      <c r="B21" s="25">
        <v>9134</v>
      </c>
      <c r="C21" s="25">
        <v>7041</v>
      </c>
      <c r="D21" s="25">
        <v>7488</v>
      </c>
      <c r="E21" s="26">
        <f t="shared" si="2"/>
        <v>447</v>
      </c>
      <c r="F21" s="26">
        <f aca="true" t="shared" si="3" ref="F21:F27">ABS(E21/C21*100)</f>
        <v>6.3485300383468255</v>
      </c>
      <c r="G21" s="26">
        <v>82</v>
      </c>
      <c r="H21" s="27"/>
    </row>
    <row r="22" spans="1:8" s="23" customFormat="1" ht="19.5" customHeight="1">
      <c r="A22" s="21" t="s">
        <v>8</v>
      </c>
      <c r="B22" s="20">
        <f>SUM(B23:B28)</f>
        <v>4990</v>
      </c>
      <c r="C22" s="20">
        <f>SUM(C23:C28)</f>
        <v>4398</v>
      </c>
      <c r="D22" s="20">
        <f>SUM(D23:D28)</f>
        <v>4153</v>
      </c>
      <c r="E22" s="20">
        <f t="shared" si="2"/>
        <v>-245</v>
      </c>
      <c r="F22" s="20">
        <f t="shared" si="3"/>
        <v>5.5707139608913145</v>
      </c>
      <c r="G22" s="20">
        <v>83</v>
      </c>
      <c r="H22" s="22"/>
    </row>
    <row r="23" spans="1:8" s="28" customFormat="1" ht="35.25" customHeight="1">
      <c r="A23" s="24" t="s">
        <v>32</v>
      </c>
      <c r="B23" s="25">
        <v>10923</v>
      </c>
      <c r="C23" s="25">
        <v>8484</v>
      </c>
      <c r="D23" s="25">
        <v>8060</v>
      </c>
      <c r="E23" s="26">
        <f t="shared" si="2"/>
        <v>-424</v>
      </c>
      <c r="F23" s="26">
        <f t="shared" si="3"/>
        <v>4.997642621404998</v>
      </c>
      <c r="G23" s="26">
        <v>74</v>
      </c>
      <c r="H23" s="27"/>
    </row>
    <row r="24" spans="1:8" s="28" customFormat="1" ht="19.5" customHeight="1">
      <c r="A24" s="24" t="s">
        <v>33</v>
      </c>
      <c r="B24" s="25">
        <v>-10900</v>
      </c>
      <c r="C24" s="25">
        <v>-7913</v>
      </c>
      <c r="D24" s="25">
        <v>-8375</v>
      </c>
      <c r="E24" s="26">
        <f t="shared" si="2"/>
        <v>-462</v>
      </c>
      <c r="F24" s="26">
        <f t="shared" si="3"/>
        <v>5.838493618096803</v>
      </c>
      <c r="G24" s="29" t="s">
        <v>34</v>
      </c>
      <c r="H24" s="27"/>
    </row>
    <row r="25" spans="1:8" s="28" customFormat="1" ht="19.5" customHeight="1">
      <c r="A25" s="24" t="s">
        <v>35</v>
      </c>
      <c r="B25" s="25">
        <v>529</v>
      </c>
      <c r="C25" s="25">
        <v>399</v>
      </c>
      <c r="D25" s="25">
        <v>426</v>
      </c>
      <c r="E25" s="32">
        <f t="shared" si="2"/>
        <v>27</v>
      </c>
      <c r="F25" s="26">
        <f t="shared" si="3"/>
        <v>6.7669172932330826</v>
      </c>
      <c r="G25" s="26">
        <v>81</v>
      </c>
      <c r="H25" s="27"/>
    </row>
    <row r="26" spans="1:8" s="28" customFormat="1" ht="19.5" customHeight="1">
      <c r="A26" s="24" t="s">
        <v>36</v>
      </c>
      <c r="B26" s="25">
        <v>1277</v>
      </c>
      <c r="C26" s="25">
        <v>963</v>
      </c>
      <c r="D26" s="25">
        <v>1252</v>
      </c>
      <c r="E26" s="26">
        <f t="shared" si="2"/>
        <v>289</v>
      </c>
      <c r="F26" s="26">
        <f t="shared" si="3"/>
        <v>30.010384215991692</v>
      </c>
      <c r="G26" s="26">
        <v>98</v>
      </c>
      <c r="H26" s="27"/>
    </row>
    <row r="27" spans="1:8" s="28" customFormat="1" ht="19.5" customHeight="1">
      <c r="A27" s="24" t="s">
        <v>37</v>
      </c>
      <c r="B27" s="25">
        <v>3045</v>
      </c>
      <c r="C27" s="25">
        <v>2394</v>
      </c>
      <c r="D27" s="25">
        <v>2706</v>
      </c>
      <c r="E27" s="26">
        <f t="shared" si="2"/>
        <v>312</v>
      </c>
      <c r="F27" s="26">
        <f t="shared" si="3"/>
        <v>13.032581453634084</v>
      </c>
      <c r="G27" s="26">
        <v>89</v>
      </c>
      <c r="H27" s="27"/>
    </row>
    <row r="28" spans="1:8" s="28" customFormat="1" ht="19.5" customHeight="1">
      <c r="A28" s="24" t="s">
        <v>38</v>
      </c>
      <c r="B28" s="25">
        <v>116</v>
      </c>
      <c r="C28" s="25">
        <v>71</v>
      </c>
      <c r="D28" s="25">
        <v>84</v>
      </c>
      <c r="E28" s="26">
        <f t="shared" si="2"/>
        <v>13</v>
      </c>
      <c r="F28" s="26">
        <v>32</v>
      </c>
      <c r="G28" s="26">
        <v>72</v>
      </c>
      <c r="H28" s="27"/>
    </row>
    <row r="29" spans="1:8" s="23" customFormat="1" ht="19.5" customHeight="1">
      <c r="A29" s="21" t="s">
        <v>9</v>
      </c>
      <c r="B29" s="20">
        <f>B30</f>
        <v>44</v>
      </c>
      <c r="C29" s="20">
        <f>C30</f>
        <v>37</v>
      </c>
      <c r="D29" s="20">
        <f>D30</f>
        <v>-1782</v>
      </c>
      <c r="E29" s="20">
        <f t="shared" si="2"/>
        <v>-1819</v>
      </c>
      <c r="F29" s="33" t="s">
        <v>10</v>
      </c>
      <c r="G29" s="33" t="s">
        <v>10</v>
      </c>
      <c r="H29" s="22"/>
    </row>
    <row r="30" spans="1:8" s="28" customFormat="1" ht="19.5" customHeight="1">
      <c r="A30" s="24" t="s">
        <v>39</v>
      </c>
      <c r="B30" s="25">
        <v>44</v>
      </c>
      <c r="C30" s="25">
        <v>37</v>
      </c>
      <c r="D30" s="25">
        <v>-1782</v>
      </c>
      <c r="E30" s="26">
        <f t="shared" si="2"/>
        <v>-1819</v>
      </c>
      <c r="F30" s="29" t="s">
        <v>10</v>
      </c>
      <c r="G30" s="29" t="s">
        <v>10</v>
      </c>
      <c r="H30" s="27"/>
    </row>
    <row r="31" spans="1:8" s="23" customFormat="1" ht="19.5" customHeight="1">
      <c r="A31" s="21" t="s">
        <v>40</v>
      </c>
      <c r="B31" s="30"/>
      <c r="C31" s="30"/>
      <c r="D31" s="30"/>
      <c r="E31" s="34"/>
      <c r="F31" s="30"/>
      <c r="G31" s="30"/>
      <c r="H31" s="22"/>
    </row>
    <row r="32" spans="1:8" s="28" customFormat="1" ht="19.5" customHeight="1">
      <c r="A32" s="24" t="s">
        <v>41</v>
      </c>
      <c r="B32" s="30"/>
      <c r="C32" s="30"/>
      <c r="D32" s="30"/>
      <c r="E32" s="30"/>
      <c r="F32" s="30"/>
      <c r="G32" s="30"/>
      <c r="H32" s="27"/>
    </row>
    <row r="33" spans="1:8" s="23" customFormat="1" ht="19.5" customHeight="1">
      <c r="A33" s="21" t="s">
        <v>11</v>
      </c>
      <c r="B33" s="35">
        <f>B34</f>
        <v>2</v>
      </c>
      <c r="C33" s="20">
        <f>C34</f>
        <v>1</v>
      </c>
      <c r="D33" s="20">
        <f>D34</f>
        <v>-8770</v>
      </c>
      <c r="E33" s="20">
        <f aca="true" t="shared" si="4" ref="E33:E38">D33-C33</f>
        <v>-8771</v>
      </c>
      <c r="F33" s="33" t="s">
        <v>10</v>
      </c>
      <c r="G33" s="33" t="s">
        <v>10</v>
      </c>
      <c r="H33" s="22"/>
    </row>
    <row r="34" spans="1:8" s="28" customFormat="1" ht="19.5" customHeight="1">
      <c r="A34" s="24" t="s">
        <v>42</v>
      </c>
      <c r="B34" s="36">
        <v>2</v>
      </c>
      <c r="C34" s="25">
        <v>1</v>
      </c>
      <c r="D34" s="25">
        <v>-8770</v>
      </c>
      <c r="E34" s="26">
        <f t="shared" si="4"/>
        <v>-8771</v>
      </c>
      <c r="F34" s="29" t="s">
        <v>10</v>
      </c>
      <c r="G34" s="29" t="s">
        <v>10</v>
      </c>
      <c r="H34" s="37"/>
    </row>
    <row r="35" spans="1:8" s="23" customFormat="1" ht="19.5" customHeight="1">
      <c r="A35" s="21" t="s">
        <v>43</v>
      </c>
      <c r="B35" s="38">
        <f>SUM(B36:B37)</f>
        <v>965</v>
      </c>
      <c r="C35" s="38">
        <f>SUM(C36:C37)</f>
        <v>663</v>
      </c>
      <c r="D35" s="38">
        <f>SUM(D36:D37)</f>
        <v>712</v>
      </c>
      <c r="E35" s="20">
        <f t="shared" si="4"/>
        <v>49</v>
      </c>
      <c r="F35" s="20">
        <f>ABS(E35/C35*100)</f>
        <v>7.390648567119156</v>
      </c>
      <c r="G35" s="39">
        <v>74</v>
      </c>
      <c r="H35" s="40"/>
    </row>
    <row r="36" spans="1:8" s="28" customFormat="1" ht="19.5" customHeight="1">
      <c r="A36" s="24" t="s">
        <v>44</v>
      </c>
      <c r="B36" s="36">
        <v>169</v>
      </c>
      <c r="C36" s="25">
        <v>140</v>
      </c>
      <c r="D36" s="25">
        <v>154</v>
      </c>
      <c r="E36" s="26">
        <f t="shared" si="4"/>
        <v>14</v>
      </c>
      <c r="F36" s="26">
        <f>ABS(E36/C36*100)</f>
        <v>10</v>
      </c>
      <c r="G36" s="41">
        <v>91</v>
      </c>
      <c r="H36" s="42"/>
    </row>
    <row r="37" spans="1:8" s="28" customFormat="1" ht="19.5" customHeight="1">
      <c r="A37" s="24" t="s">
        <v>45</v>
      </c>
      <c r="B37" s="36">
        <v>796</v>
      </c>
      <c r="C37" s="25">
        <v>523</v>
      </c>
      <c r="D37" s="25">
        <v>558</v>
      </c>
      <c r="E37" s="26">
        <f t="shared" si="4"/>
        <v>35</v>
      </c>
      <c r="F37" s="26">
        <f>ABS(E37/C37*100)</f>
        <v>6.692160611854685</v>
      </c>
      <c r="G37" s="41">
        <v>70</v>
      </c>
      <c r="H37" s="42"/>
    </row>
    <row r="38" spans="1:8" s="43" customFormat="1" ht="19.5" customHeight="1">
      <c r="A38" s="21" t="s">
        <v>46</v>
      </c>
      <c r="B38" s="20">
        <f>B6+B8+B15+B22+B29+B31+B33+B35</f>
        <v>132940</v>
      </c>
      <c r="C38" s="20">
        <f>C6+C8+C15+C22+C29+C31+C33+C35</f>
        <v>98951</v>
      </c>
      <c r="D38" s="20">
        <f>D6+D8+D15+D22+D29+D31+D33+D35</f>
        <v>34096</v>
      </c>
      <c r="E38" s="20">
        <f t="shared" si="4"/>
        <v>-64855</v>
      </c>
      <c r="F38" s="20">
        <f>ABS(E38/C38*100)</f>
        <v>65.54254125779426</v>
      </c>
      <c r="G38" s="20">
        <v>26</v>
      </c>
      <c r="H38" s="40"/>
    </row>
    <row r="39" spans="1:7" s="46" customFormat="1" ht="17.25" customHeight="1">
      <c r="A39" s="44" t="s">
        <v>47</v>
      </c>
      <c r="B39" s="45"/>
      <c r="C39" s="45"/>
      <c r="D39" s="45"/>
      <c r="E39" s="45"/>
      <c r="F39" s="45"/>
      <c r="G39" s="45"/>
    </row>
    <row r="40" spans="1:7" s="49" customFormat="1" ht="12" customHeight="1">
      <c r="A40" s="47" t="s">
        <v>48</v>
      </c>
      <c r="B40" s="47"/>
      <c r="C40" s="47"/>
      <c r="D40" s="47"/>
      <c r="E40" s="47"/>
      <c r="F40" s="47"/>
      <c r="G40" s="48"/>
    </row>
    <row r="41" spans="1:7" s="49" customFormat="1" ht="12" customHeight="1">
      <c r="A41" s="47" t="s">
        <v>49</v>
      </c>
      <c r="B41" s="47"/>
      <c r="C41" s="47"/>
      <c r="D41" s="47"/>
      <c r="E41" s="47"/>
      <c r="F41" s="47"/>
      <c r="G41" s="47"/>
    </row>
    <row r="42" spans="1:7" s="49" customFormat="1" ht="12" customHeight="1">
      <c r="A42" s="47" t="s">
        <v>50</v>
      </c>
      <c r="B42" s="47"/>
      <c r="C42" s="47"/>
      <c r="D42" s="47"/>
      <c r="E42" s="47"/>
      <c r="F42" s="47"/>
      <c r="G42" s="47"/>
    </row>
    <row r="43" spans="1:7" s="49" customFormat="1" ht="12" customHeight="1">
      <c r="A43" s="50" t="s">
        <v>51</v>
      </c>
      <c r="B43" s="48"/>
      <c r="C43" s="48"/>
      <c r="D43" s="48"/>
      <c r="E43" s="48"/>
      <c r="F43" s="48"/>
      <c r="G43" s="48"/>
    </row>
    <row r="44" spans="1:7" s="49" customFormat="1" ht="12" customHeight="1">
      <c r="A44" s="50" t="s">
        <v>52</v>
      </c>
      <c r="B44" s="48"/>
      <c r="C44" s="48"/>
      <c r="D44" s="48"/>
      <c r="E44" s="48"/>
      <c r="F44" s="48"/>
      <c r="G44" s="48"/>
    </row>
    <row r="45" spans="1:7" s="54" customFormat="1" ht="23.25" customHeight="1">
      <c r="A45" s="51" t="s">
        <v>53</v>
      </c>
      <c r="B45" s="52"/>
      <c r="C45" s="52"/>
      <c r="D45" s="52"/>
      <c r="E45" s="52"/>
      <c r="F45" s="52"/>
      <c r="G45" s="53"/>
    </row>
  </sheetData>
  <mergeCells count="8">
    <mergeCell ref="A45:G45"/>
    <mergeCell ref="A1:G1"/>
    <mergeCell ref="A3:A4"/>
    <mergeCell ref="A40:F40"/>
    <mergeCell ref="C3:G3"/>
    <mergeCell ref="B3:B4"/>
    <mergeCell ref="A41:G41"/>
    <mergeCell ref="A42:G42"/>
  </mergeCells>
  <printOptions horizontalCentered="1"/>
  <pageMargins left="0.1968503937007874" right="0.1968503937007874" top="0.7874015748031497" bottom="0.5118110236220472" header="0.5905511811023623" footer="0.31496062992125984"/>
  <pageSetup firstPageNumber="11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2009-01-07T02:49:43Z</dcterms:created>
  <dcterms:modified xsi:type="dcterms:W3CDTF">2009-01-07T02:50:00Z</dcterms:modified>
  <cp:category/>
  <cp:version/>
  <cp:contentType/>
  <cp:contentStatus/>
</cp:coreProperties>
</file>