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16" windowWidth="6000" windowHeight="6405" activeTab="0"/>
  </bookViews>
  <sheets>
    <sheet name="歲出機關(併)總 " sheetId="1" r:id="rId1"/>
    <sheet name="歲出機關(經)總" sheetId="2" r:id="rId2"/>
    <sheet name="歲出機關(資)總" sheetId="3" r:id="rId3"/>
    <sheet name="歲出機關 (明細)" sheetId="4" r:id="rId4"/>
    <sheet name="歲出機關(經) " sheetId="5" state="hidden" r:id="rId5"/>
    <sheet name="歲出機關 (資)" sheetId="6" state="hidden" r:id="rId6"/>
  </sheets>
  <definedNames>
    <definedName name="_xlnm.Print_Titles" localSheetId="3">'歲出機關 (明細)'!$1:$6</definedName>
    <definedName name="_xlnm.Print_Titles" localSheetId="5">'歲出機關 (資)'!$1:$6</definedName>
    <definedName name="_xlnm.Print_Titles" localSheetId="0">'歲出機關(併)總 '!$1:$6</definedName>
    <definedName name="_xlnm.Print_Titles" localSheetId="4">'歲出機關(經) '!$1:$6</definedName>
    <definedName name="_xlnm.Print_Titles" localSheetId="1">'歲出機關(經)總'!$1:$6</definedName>
    <definedName name="_xlnm.Print_Titles" localSheetId="2">'歲出機關(資)總'!$1:$6</definedName>
  </definedNames>
  <calcPr fullCalcOnLoad="1"/>
</workbook>
</file>

<file path=xl/sharedStrings.xml><?xml version="1.0" encoding="utf-8"?>
<sst xmlns="http://schemas.openxmlformats.org/spreadsheetml/2006/main" count="242" uniqueCount="61">
  <si>
    <t>歲出機關別</t>
  </si>
  <si>
    <t>決算總表</t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</si>
  <si>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</si>
  <si>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</si>
  <si>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</si>
  <si>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</si>
  <si>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0"/>
      </rPr>
      <t>名　　　　稱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</si>
  <si>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</si>
  <si>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</si>
  <si>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</si>
  <si>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</si>
  <si>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中央</t>
  </si>
  <si>
    <t>政府</t>
  </si>
  <si>
    <t>經常門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</si>
  <si>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</si>
  <si>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</si>
  <si>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</si>
  <si>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</si>
  <si>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</si>
  <si>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</si>
  <si>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</si>
  <si>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合          計</t>
  </si>
  <si>
    <t>行政院主管</t>
  </si>
  <si>
    <t>資本門</t>
  </si>
  <si>
    <t>合          計</t>
  </si>
  <si>
    <t>經濟部主管</t>
  </si>
  <si>
    <t>經資門併計</t>
  </si>
  <si>
    <t>石門水庫及其集水區整</t>
  </si>
  <si>
    <t>交通部主管</t>
  </si>
  <si>
    <t>農業委員會主管</t>
  </si>
  <si>
    <t>中華民國95</t>
  </si>
  <si>
    <t>年度至97年度</t>
  </si>
  <si>
    <t>年度至97年度</t>
  </si>
  <si>
    <r>
      <t>治計畫第</t>
    </r>
    <r>
      <rPr>
        <b/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</si>
  <si>
    <r>
      <t>治計畫第</t>
    </r>
    <r>
      <rPr>
        <u val="single"/>
        <sz val="18"/>
        <rFont val="標楷體"/>
        <family val="4"/>
      </rPr>
      <t>1</t>
    </r>
    <r>
      <rPr>
        <b/>
        <u val="single"/>
        <sz val="18"/>
        <rFont val="新細明體"/>
        <family val="1"/>
      </rPr>
      <t>期特別決算</t>
    </r>
  </si>
  <si>
    <r>
      <t xml:space="preserve"> </t>
    </r>
    <r>
      <rPr>
        <sz val="12"/>
        <rFont val="新細明體"/>
        <family val="0"/>
      </rPr>
      <t>名　　　　稱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</si>
  <si>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</si>
  <si>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穩定供水設施及幹管改善</t>
  </si>
  <si>
    <t>治計畫第1期特別決算</t>
  </si>
  <si>
    <t>中華民國95</t>
  </si>
  <si>
    <r>
      <t>治</t>
    </r>
    <r>
      <rPr>
        <b/>
        <u val="single"/>
        <sz val="18"/>
        <rFont val="新細明體"/>
        <family val="1"/>
      </rPr>
      <t>計畫第</t>
    </r>
    <r>
      <rPr>
        <b/>
        <u val="single"/>
        <sz val="18"/>
        <rFont val="Times New Roman"/>
        <family val="1"/>
      </rPr>
      <t>1</t>
    </r>
    <r>
      <rPr>
        <b/>
        <u val="single"/>
        <sz val="18"/>
        <rFont val="新細明體"/>
        <family val="1"/>
      </rPr>
      <t>期特別決算</t>
    </r>
  </si>
  <si>
    <t>歲出機關</t>
  </si>
  <si>
    <t>別決算表</t>
  </si>
  <si>
    <t>行政院主管</t>
  </si>
  <si>
    <t>原住民族委員會及所屬</t>
  </si>
  <si>
    <t>農業支出</t>
  </si>
  <si>
    <t>集水區保育治理</t>
  </si>
  <si>
    <t>原住民保留地保育治理</t>
  </si>
  <si>
    <t>經濟部主管</t>
  </si>
  <si>
    <t>水利署及所屬</t>
  </si>
  <si>
    <t>緊急供水工程暨水庫更新改善</t>
  </si>
  <si>
    <t>集水區保育治理</t>
  </si>
  <si>
    <t>水庫蓄水範圍治理</t>
  </si>
  <si>
    <t>交通部主管</t>
  </si>
  <si>
    <t>公路總局</t>
  </si>
  <si>
    <t>交通支出</t>
  </si>
  <si>
    <t>道路水土保持工程</t>
  </si>
  <si>
    <t>農業委員會主管</t>
  </si>
  <si>
    <t>農業委員會</t>
  </si>
  <si>
    <t>山坡地治理</t>
  </si>
  <si>
    <t>國有林班地治理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</si>
</sst>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  <numFmt numFmtId="199" formatCode="#,##0.00_ ;[Black]\-#,##0.00\ 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b/>
      <u val="single"/>
      <sz val="18"/>
      <name val="Times New Roman"/>
      <family val="1"/>
    </font>
    <font>
      <b/>
      <u val="single"/>
      <sz val="18"/>
      <name val="標楷體"/>
      <family val="4"/>
    </font>
    <font>
      <u val="single"/>
      <sz val="18"/>
      <name val="標楷體"/>
      <family val="4"/>
    </font>
    <font>
      <b/>
      <sz val="14"/>
      <name val="華康楷書體W5"/>
      <family val="3"/>
    </font>
    <font>
      <b/>
      <sz val="12"/>
      <name val="華康中黑體"/>
      <family val="3"/>
    </font>
    <font>
      <b/>
      <sz val="14"/>
      <name val="細明體"/>
      <family val="3"/>
    </font>
    <font>
      <b/>
      <sz val="12"/>
      <name val="細明體"/>
      <family val="3"/>
    </font>
    <font>
      <sz val="12"/>
      <name val="華康中黑體"/>
      <family val="3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186" fontId="14" fillId="0" borderId="1" xfId="0" applyNumberFormat="1" applyFont="1" applyBorder="1" applyAlignment="1">
      <alignment horizontal="right"/>
    </xf>
    <xf numFmtId="186" fontId="14" fillId="0" borderId="0" xfId="0" applyNumberFormat="1" applyFont="1" applyBorder="1" applyAlignment="1">
      <alignment horizontal="right"/>
    </xf>
    <xf numFmtId="186" fontId="9" fillId="0" borderId="1" xfId="0" applyNumberFormat="1" applyFont="1" applyBorder="1" applyAlignment="1">
      <alignment horizontal="right"/>
    </xf>
    <xf numFmtId="186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5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86" fontId="14" fillId="0" borderId="9" xfId="0" applyNumberFormat="1" applyFont="1" applyBorder="1" applyAlignment="1">
      <alignment horizontal="right"/>
    </xf>
    <xf numFmtId="186" fontId="14" fillId="0" borderId="8" xfId="0" applyNumberFormat="1" applyFont="1" applyBorder="1" applyAlignment="1">
      <alignment horizontal="right"/>
    </xf>
    <xf numFmtId="186" fontId="14" fillId="0" borderId="7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0" fillId="0" borderId="10" xfId="15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49" fontId="22" fillId="0" borderId="10" xfId="15" applyNumberFormat="1" applyFont="1" applyBorder="1" applyAlignment="1">
      <alignment horizontal="left" wrapText="1"/>
    </xf>
    <xf numFmtId="186" fontId="9" fillId="0" borderId="9" xfId="0" applyNumberFormat="1" applyFont="1" applyBorder="1" applyAlignment="1">
      <alignment horizontal="right"/>
    </xf>
    <xf numFmtId="186" fontId="9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86" fontId="1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99" fontId="14" fillId="0" borderId="9" xfId="0" applyNumberFormat="1" applyFont="1" applyBorder="1" applyAlignment="1">
      <alignment horizontal="right"/>
    </xf>
    <xf numFmtId="199" fontId="14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86" fontId="14" fillId="0" borderId="9" xfId="0" applyNumberFormat="1" applyFont="1" applyBorder="1" applyAlignment="1">
      <alignment horizontal="right" vertical="center"/>
    </xf>
    <xf numFmtId="186" fontId="14" fillId="0" borderId="8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199" fontId="14" fillId="0" borderId="9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/>
    </xf>
    <xf numFmtId="186" fontId="14" fillId="0" borderId="9" xfId="0" applyNumberFormat="1" applyFont="1" applyBorder="1" applyAlignment="1">
      <alignment horizontal="right" vertical="top"/>
    </xf>
    <xf numFmtId="186" fontId="14" fillId="0" borderId="10" xfId="0" applyNumberFormat="1" applyFont="1" applyBorder="1" applyAlignment="1">
      <alignment horizontal="right" vertical="top"/>
    </xf>
    <xf numFmtId="186" fontId="14" fillId="0" borderId="1" xfId="0" applyNumberFormat="1" applyFont="1" applyBorder="1" applyAlignment="1">
      <alignment horizontal="right" vertical="top"/>
    </xf>
    <xf numFmtId="199" fontId="14" fillId="0" borderId="9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left" vertical="top" indent="1"/>
    </xf>
    <xf numFmtId="0" fontId="27" fillId="0" borderId="1" xfId="0" applyFont="1" applyBorder="1" applyAlignment="1">
      <alignment horizontal="left" vertical="top" indent="2"/>
    </xf>
    <xf numFmtId="0" fontId="4" fillId="0" borderId="1" xfId="0" applyFont="1" applyBorder="1" applyAlignment="1">
      <alignment horizontal="left" vertical="top" indent="3"/>
    </xf>
    <xf numFmtId="186" fontId="9" fillId="0" borderId="9" xfId="0" applyNumberFormat="1" applyFont="1" applyBorder="1" applyAlignment="1">
      <alignment horizontal="right" vertical="top"/>
    </xf>
    <xf numFmtId="186" fontId="9" fillId="0" borderId="10" xfId="0" applyNumberFormat="1" applyFont="1" applyBorder="1" applyAlignment="1">
      <alignment horizontal="right" vertical="top"/>
    </xf>
    <xf numFmtId="186" fontId="9" fillId="0" borderId="1" xfId="0" applyNumberFormat="1" applyFont="1" applyBorder="1" applyAlignment="1">
      <alignment horizontal="right" vertical="top"/>
    </xf>
    <xf numFmtId="199" fontId="9" fillId="0" borderId="9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 indent="3"/>
    </xf>
    <xf numFmtId="0" fontId="28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indent="2"/>
    </xf>
    <xf numFmtId="0" fontId="4" fillId="0" borderId="1" xfId="0" applyFont="1" applyBorder="1" applyAlignment="1">
      <alignment horizontal="left" vertical="top" wrapText="1" indent="4"/>
    </xf>
    <xf numFmtId="0" fontId="11" fillId="0" borderId="1" xfId="0" applyFont="1" applyBorder="1" applyAlignment="1">
      <alignment horizontal="left" vertical="top" indent="3"/>
    </xf>
    <xf numFmtId="0" fontId="11" fillId="0" borderId="1" xfId="0" applyFont="1" applyBorder="1" applyAlignment="1">
      <alignment horizontal="left" vertical="top" indent="4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30" fillId="0" borderId="11" xfId="0" applyFont="1" applyBorder="1" applyAlignment="1">
      <alignment horizontal="left" vertical="top" indent="4"/>
    </xf>
    <xf numFmtId="186" fontId="9" fillId="0" borderId="13" xfId="0" applyNumberFormat="1" applyFont="1" applyBorder="1" applyAlignment="1">
      <alignment horizontal="right" vertical="top"/>
    </xf>
    <xf numFmtId="186" fontId="9" fillId="0" borderId="12" xfId="0" applyNumberFormat="1" applyFont="1" applyBorder="1" applyAlignment="1">
      <alignment horizontal="right" vertical="top"/>
    </xf>
    <xf numFmtId="186" fontId="9" fillId="0" borderId="11" xfId="0" applyNumberFormat="1" applyFont="1" applyBorder="1" applyAlignment="1">
      <alignment horizontal="right" vertical="top"/>
    </xf>
    <xf numFmtId="199" fontId="9" fillId="0" borderId="1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1" fillId="0" borderId="0" xfId="15" applyNumberFormat="1" applyFont="1" applyBorder="1" applyAlignment="1">
      <alignment horizontal="left" vertical="top" wrapText="1"/>
    </xf>
    <xf numFmtId="186" fontId="14" fillId="0" borderId="0" xfId="0" applyNumberFormat="1" applyFont="1" applyBorder="1" applyAlignment="1" quotePrefix="1">
      <alignment horizontal="right" vertical="top"/>
    </xf>
    <xf numFmtId="49" fontId="10" fillId="0" borderId="0" xfId="15" applyNumberFormat="1" applyFont="1" applyBorder="1" applyAlignment="1">
      <alignment horizontal="left" vertical="top" wrapText="1"/>
    </xf>
    <xf numFmtId="49" fontId="4" fillId="0" borderId="0" xfId="15" applyNumberFormat="1" applyFont="1" applyBorder="1" applyAlignment="1">
      <alignment horizontal="left" vertical="top" wrapText="1"/>
    </xf>
    <xf numFmtId="186" fontId="9" fillId="0" borderId="0" xfId="0" applyNumberFormat="1" applyFont="1" applyBorder="1" applyAlignment="1" quotePrefix="1">
      <alignment horizontal="right" vertical="top"/>
    </xf>
    <xf numFmtId="49" fontId="22" fillId="0" borderId="0" xfId="15" applyNumberFormat="1" applyFont="1" applyBorder="1" applyAlignment="1">
      <alignment horizontal="left" vertical="top" wrapText="1"/>
    </xf>
    <xf numFmtId="195" fontId="14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49" fontId="22" fillId="0" borderId="0" xfId="15" applyNumberFormat="1" applyFont="1" applyBorder="1" applyAlignment="1">
      <alignment horizontal="left" wrapText="1"/>
    </xf>
    <xf numFmtId="195" fontId="1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99" fontId="9" fillId="0" borderId="9" xfId="0" applyNumberFormat="1" applyFont="1" applyBorder="1" applyAlignment="1">
      <alignment horizontal="right"/>
    </xf>
    <xf numFmtId="186" fontId="9" fillId="0" borderId="13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186" fontId="9" fillId="0" borderId="11" xfId="0" applyNumberFormat="1" applyFont="1" applyBorder="1" applyAlignment="1">
      <alignment horizontal="right"/>
    </xf>
    <xf numFmtId="199" fontId="9" fillId="0" borderId="1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186" fontId="9" fillId="0" borderId="3" xfId="0" applyNumberFormat="1" applyFont="1" applyBorder="1" applyAlignment="1">
      <alignment horizontal="right"/>
    </xf>
    <xf numFmtId="186" fontId="14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0" fillId="0" borderId="0" xfId="15" applyNumberFormat="1" applyFont="1" applyBorder="1" applyAlignment="1">
      <alignment horizontal="left" wrapText="1"/>
    </xf>
    <xf numFmtId="49" fontId="4" fillId="0" borderId="0" xfId="15" applyNumberFormat="1" applyFont="1" applyBorder="1" applyAlignment="1">
      <alignment horizontal="left" wrapText="1"/>
    </xf>
    <xf numFmtId="49" fontId="31" fillId="0" borderId="0" xfId="15" applyNumberFormat="1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195" fontId="9" fillId="0" borderId="0" xfId="0" applyNumberFormat="1" applyFont="1" applyBorder="1" applyAlignment="1">
      <alignment horizontal="right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selection activeCell="M14" sqref="M14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33</v>
      </c>
    </row>
    <row r="3" spans="1:9" s="17" customFormat="1" ht="27.75" customHeight="1">
      <c r="A3" s="18"/>
      <c r="B3" s="19"/>
      <c r="C3" s="20"/>
      <c r="D3" s="19"/>
      <c r="E3" s="21"/>
      <c r="H3" s="11" t="s">
        <v>0</v>
      </c>
      <c r="I3" s="2" t="s">
        <v>1</v>
      </c>
    </row>
    <row r="4" spans="1:13" s="17" customFormat="1" ht="24.75" customHeight="1" thickBot="1">
      <c r="A4" s="143" t="s">
        <v>26</v>
      </c>
      <c r="B4" s="143"/>
      <c r="C4" s="143"/>
      <c r="D4" s="143"/>
      <c r="E4" s="22"/>
      <c r="H4" s="23" t="s">
        <v>30</v>
      </c>
      <c r="I4" s="69" t="s">
        <v>32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3" t="s">
        <v>5</v>
      </c>
      <c r="E6" s="34" t="s">
        <v>6</v>
      </c>
      <c r="F6" s="32" t="s">
        <v>19</v>
      </c>
      <c r="G6" s="32" t="s">
        <v>20</v>
      </c>
      <c r="H6" s="35" t="s">
        <v>7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2.5" customHeight="1">
      <c r="A7" s="37"/>
      <c r="B7" s="38"/>
      <c r="C7" s="39"/>
      <c r="D7" s="39"/>
      <c r="E7" s="40" t="s">
        <v>24</v>
      </c>
      <c r="F7" s="41">
        <f>SUM(+F8+F9+F10+F11)</f>
        <v>13970000000</v>
      </c>
      <c r="G7" s="41">
        <f aca="true" t="shared" si="0" ref="G7:M7">SUM(+G8+G9+G10+G11)</f>
        <v>0</v>
      </c>
      <c r="H7" s="42">
        <f t="shared" si="0"/>
        <v>13970000000</v>
      </c>
      <c r="I7" s="43">
        <f t="shared" si="0"/>
        <v>8306840098</v>
      </c>
      <c r="J7" s="41">
        <f t="shared" si="0"/>
        <v>211270201</v>
      </c>
      <c r="K7" s="41">
        <f t="shared" si="0"/>
        <v>4892825167</v>
      </c>
      <c r="L7" s="41">
        <f t="shared" si="0"/>
        <v>13410935466</v>
      </c>
      <c r="M7" s="70">
        <f t="shared" si="0"/>
        <v>-559064534</v>
      </c>
      <c r="N7" s="44"/>
    </row>
    <row r="8" spans="1:23" s="45" customFormat="1" ht="22.5" customHeight="1">
      <c r="A8" s="46">
        <v>1</v>
      </c>
      <c r="B8" s="47"/>
      <c r="C8" s="48"/>
      <c r="D8" s="49"/>
      <c r="E8" s="50" t="s">
        <v>22</v>
      </c>
      <c r="F8" s="41">
        <v>775500000</v>
      </c>
      <c r="G8" s="41">
        <v>0</v>
      </c>
      <c r="H8" s="68">
        <f>F8+G8</f>
        <v>775500000</v>
      </c>
      <c r="I8" s="5">
        <v>466695422</v>
      </c>
      <c r="J8" s="41">
        <v>0</v>
      </c>
      <c r="K8" s="41">
        <v>247503605</v>
      </c>
      <c r="L8" s="41">
        <f>I8+J8+K8</f>
        <v>714199027</v>
      </c>
      <c r="M8" s="70">
        <f>L8-H8</f>
        <v>-61300973</v>
      </c>
      <c r="N8" s="51"/>
      <c r="O8" s="52"/>
      <c r="P8" s="52"/>
      <c r="Q8" s="52"/>
      <c r="R8" s="52"/>
      <c r="S8" s="52"/>
      <c r="T8" s="52"/>
      <c r="U8" s="52"/>
      <c r="V8" s="52"/>
      <c r="W8" s="52"/>
    </row>
    <row r="9" spans="1:23" s="17" customFormat="1" ht="22.5" customHeight="1">
      <c r="A9" s="46">
        <v>2</v>
      </c>
      <c r="B9" s="47"/>
      <c r="C9" s="48"/>
      <c r="D9" s="49"/>
      <c r="E9" s="50" t="s">
        <v>25</v>
      </c>
      <c r="F9" s="41">
        <v>8470500000</v>
      </c>
      <c r="G9" s="41">
        <v>0</v>
      </c>
      <c r="H9" s="68">
        <f>F9+G9</f>
        <v>8470500000</v>
      </c>
      <c r="I9" s="5">
        <v>5236371042</v>
      </c>
      <c r="J9" s="41">
        <v>62653840</v>
      </c>
      <c r="K9" s="41">
        <v>2777604216</v>
      </c>
      <c r="L9" s="41">
        <f>I9+J9+K9</f>
        <v>8076629098</v>
      </c>
      <c r="M9" s="70">
        <f>L9-H9</f>
        <v>-393870902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17" customFormat="1" ht="22.5" customHeight="1">
      <c r="A10" s="46">
        <v>3</v>
      </c>
      <c r="B10" s="47"/>
      <c r="C10" s="48"/>
      <c r="D10" s="49"/>
      <c r="E10" s="50" t="s">
        <v>28</v>
      </c>
      <c r="F10" s="41">
        <v>218000000</v>
      </c>
      <c r="G10" s="41">
        <v>0</v>
      </c>
      <c r="H10" s="68">
        <f>F10+G10</f>
        <v>218000000</v>
      </c>
      <c r="I10" s="5">
        <v>192680087</v>
      </c>
      <c r="J10" s="41">
        <v>1453890</v>
      </c>
      <c r="K10" s="41">
        <v>6708729</v>
      </c>
      <c r="L10" s="41">
        <f>I10+J10+K10</f>
        <v>200842706</v>
      </c>
      <c r="M10" s="70">
        <f>L10-H10</f>
        <v>-17157294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s="17" customFormat="1" ht="20.25" customHeight="1">
      <c r="A11" s="46">
        <v>4</v>
      </c>
      <c r="B11" s="47"/>
      <c r="C11" s="48"/>
      <c r="D11" s="49"/>
      <c r="E11" s="50" t="s">
        <v>29</v>
      </c>
      <c r="F11" s="41">
        <v>4506000000</v>
      </c>
      <c r="G11" s="41">
        <v>0</v>
      </c>
      <c r="H11" s="68">
        <f>F11+G11</f>
        <v>4506000000</v>
      </c>
      <c r="I11" s="5">
        <v>2411093547</v>
      </c>
      <c r="J11" s="41">
        <v>147162471</v>
      </c>
      <c r="K11" s="41">
        <v>1861008617</v>
      </c>
      <c r="L11" s="41">
        <f>I11+J11+K11</f>
        <v>4419264635</v>
      </c>
      <c r="M11" s="70">
        <f>L11-H11</f>
        <v>-86735365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13" s="17" customFormat="1" ht="21" customHeight="1">
      <c r="A12" s="46"/>
      <c r="B12" s="47"/>
      <c r="C12" s="48"/>
      <c r="D12" s="49"/>
      <c r="E12" s="50"/>
      <c r="F12" s="41"/>
      <c r="G12" s="41"/>
      <c r="H12" s="68"/>
      <c r="I12" s="5"/>
      <c r="J12" s="41"/>
      <c r="K12" s="41"/>
      <c r="L12" s="41"/>
      <c r="M12" s="41"/>
    </row>
    <row r="13" spans="1:13" s="17" customFormat="1" ht="20.25" customHeight="1">
      <c r="A13" s="46"/>
      <c r="B13" s="47"/>
      <c r="C13" s="47"/>
      <c r="D13" s="53"/>
      <c r="E13" s="54"/>
      <c r="F13" s="55"/>
      <c r="G13" s="55"/>
      <c r="H13" s="56"/>
      <c r="I13" s="7"/>
      <c r="J13" s="55"/>
      <c r="K13" s="55"/>
      <c r="L13" s="55"/>
      <c r="M13" s="55"/>
    </row>
    <row r="14" spans="1:13" s="17" customFormat="1" ht="176.25" customHeight="1">
      <c r="A14" s="46"/>
      <c r="B14" s="47"/>
      <c r="C14" s="47"/>
      <c r="D14" s="53"/>
      <c r="E14" s="54"/>
      <c r="F14" s="55"/>
      <c r="G14" s="55"/>
      <c r="H14" s="56"/>
      <c r="I14" s="7"/>
      <c r="J14" s="55"/>
      <c r="K14" s="55"/>
      <c r="L14" s="55"/>
      <c r="M14" s="55"/>
    </row>
    <row r="15" spans="1:13" ht="177" customHeight="1">
      <c r="A15" s="46"/>
      <c r="B15" s="47"/>
      <c r="C15" s="57"/>
      <c r="D15" s="58"/>
      <c r="E15" s="59"/>
      <c r="F15" s="56"/>
      <c r="G15" s="56"/>
      <c r="H15" s="56"/>
      <c r="I15" s="7"/>
      <c r="J15" s="56"/>
      <c r="K15" s="56"/>
      <c r="L15" s="56"/>
      <c r="M15" s="55"/>
    </row>
    <row r="16" spans="1:13" ht="30.75" customHeight="1">
      <c r="A16" s="46"/>
      <c r="B16" s="47"/>
      <c r="C16" s="57"/>
      <c r="D16" s="58"/>
      <c r="E16" s="59"/>
      <c r="F16" s="59"/>
      <c r="G16" s="59"/>
      <c r="H16" s="59"/>
      <c r="I16" s="4"/>
      <c r="J16" s="59"/>
      <c r="K16" s="59"/>
      <c r="L16" s="59"/>
      <c r="M16" s="60"/>
    </row>
    <row r="17" spans="1:13" ht="15.75">
      <c r="A17" s="46"/>
      <c r="B17" s="47"/>
      <c r="C17" s="57"/>
      <c r="D17" s="58"/>
      <c r="E17" s="59"/>
      <c r="F17" s="59"/>
      <c r="G17" s="59"/>
      <c r="H17" s="59"/>
      <c r="I17" s="4"/>
      <c r="J17" s="59"/>
      <c r="K17" s="59"/>
      <c r="L17" s="59"/>
      <c r="M17" s="60"/>
    </row>
    <row r="18" spans="1:13" ht="21" customHeight="1">
      <c r="A18" s="46"/>
      <c r="B18" s="47"/>
      <c r="C18" s="57"/>
      <c r="D18" s="58"/>
      <c r="E18" s="59"/>
      <c r="F18" s="59"/>
      <c r="G18" s="59"/>
      <c r="H18" s="59"/>
      <c r="I18" s="4"/>
      <c r="J18" s="59"/>
      <c r="K18" s="59"/>
      <c r="L18" s="59"/>
      <c r="M18" s="60"/>
    </row>
    <row r="19" spans="1:13" ht="9.75" customHeight="1">
      <c r="A19" s="46"/>
      <c r="B19" s="47"/>
      <c r="C19" s="57"/>
      <c r="D19" s="58"/>
      <c r="E19" s="59"/>
      <c r="F19" s="59"/>
      <c r="G19" s="59"/>
      <c r="H19" s="59"/>
      <c r="I19" s="4"/>
      <c r="J19" s="59"/>
      <c r="K19" s="59"/>
      <c r="L19" s="59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75" zoomScaleNormal="75" workbookViewId="0" topLeftCell="A1">
      <selection activeCell="M14" sqref="M14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33</v>
      </c>
    </row>
    <row r="3" spans="1:9" s="17" customFormat="1" ht="27.75" customHeight="1">
      <c r="A3" s="18"/>
      <c r="B3" s="19"/>
      <c r="C3" s="20"/>
      <c r="D3" s="19"/>
      <c r="E3" s="21"/>
      <c r="H3" s="11" t="s">
        <v>0</v>
      </c>
      <c r="I3" s="2" t="s">
        <v>1</v>
      </c>
    </row>
    <row r="4" spans="1:13" s="17" customFormat="1" ht="24.75" customHeight="1" thickBot="1">
      <c r="A4" s="143" t="s">
        <v>13</v>
      </c>
      <c r="B4" s="143"/>
      <c r="C4" s="143"/>
      <c r="D4" s="143"/>
      <c r="E4" s="22"/>
      <c r="H4" s="23" t="s">
        <v>30</v>
      </c>
      <c r="I4" s="69" t="s">
        <v>31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3" t="s">
        <v>5</v>
      </c>
      <c r="E6" s="34" t="s">
        <v>6</v>
      </c>
      <c r="F6" s="32" t="s">
        <v>19</v>
      </c>
      <c r="G6" s="32" t="s">
        <v>20</v>
      </c>
      <c r="H6" s="35" t="s">
        <v>7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2.5" customHeight="1">
      <c r="A7" s="37"/>
      <c r="B7" s="38"/>
      <c r="C7" s="39"/>
      <c r="D7" s="39"/>
      <c r="E7" s="40" t="s">
        <v>21</v>
      </c>
      <c r="F7" s="41">
        <f>SUM(F8+F9+F10+F11+F12)</f>
        <v>859780000</v>
      </c>
      <c r="G7" s="41">
        <f>SUM(G8+G9+G10+G11+G12)</f>
        <v>0</v>
      </c>
      <c r="H7" s="42">
        <f>G7+F7</f>
        <v>859780000</v>
      </c>
      <c r="I7" s="43">
        <f>SUM(I8+I9+I10+I11+I12)</f>
        <v>549790090</v>
      </c>
      <c r="J7" s="41">
        <f>SUM(J8+J9+J10+J11+J12)</f>
        <v>14495611</v>
      </c>
      <c r="K7" s="41">
        <f>SUM(K8+K9+K10+K11+K12)</f>
        <v>238408046</v>
      </c>
      <c r="L7" s="41">
        <f>SUM(I7:K7)</f>
        <v>802693747</v>
      </c>
      <c r="M7" s="71">
        <f>L7-H7</f>
        <v>-57086253</v>
      </c>
      <c r="N7" s="44"/>
    </row>
    <row r="8" spans="1:23" s="45" customFormat="1" ht="22.5" customHeight="1">
      <c r="A8" s="46">
        <v>1</v>
      </c>
      <c r="B8" s="47"/>
      <c r="C8" s="48"/>
      <c r="D8" s="49"/>
      <c r="E8" s="50" t="s">
        <v>22</v>
      </c>
      <c r="F8" s="41">
        <v>414500000</v>
      </c>
      <c r="G8" s="41">
        <v>0</v>
      </c>
      <c r="H8" s="68">
        <f>F8+G8</f>
        <v>414500000</v>
      </c>
      <c r="I8" s="5">
        <v>289106302</v>
      </c>
      <c r="J8" s="41">
        <v>0</v>
      </c>
      <c r="K8" s="41">
        <v>111363140</v>
      </c>
      <c r="L8" s="41">
        <f>SUM(I8:K8)</f>
        <v>400469442</v>
      </c>
      <c r="M8" s="70">
        <f>L8-H8</f>
        <v>-14030558</v>
      </c>
      <c r="N8" s="51"/>
      <c r="O8" s="52"/>
      <c r="P8" s="52"/>
      <c r="Q8" s="52"/>
      <c r="R8" s="52"/>
      <c r="S8" s="52"/>
      <c r="T8" s="52"/>
      <c r="U8" s="52"/>
      <c r="V8" s="52"/>
      <c r="W8" s="52"/>
    </row>
    <row r="9" spans="1:23" s="17" customFormat="1" ht="22.5" customHeight="1">
      <c r="A9" s="46">
        <v>2</v>
      </c>
      <c r="B9" s="47"/>
      <c r="C9" s="48"/>
      <c r="D9" s="49"/>
      <c r="E9" s="50" t="s">
        <v>25</v>
      </c>
      <c r="F9" s="41">
        <v>296780000</v>
      </c>
      <c r="G9" s="41">
        <v>0</v>
      </c>
      <c r="H9" s="68">
        <f>F9+G9</f>
        <v>296780000</v>
      </c>
      <c r="I9" s="5">
        <v>139242168</v>
      </c>
      <c r="J9" s="41">
        <v>14495611</v>
      </c>
      <c r="K9" s="41">
        <v>99986651</v>
      </c>
      <c r="L9" s="41">
        <f>SUM(I9:K9)</f>
        <v>253724430</v>
      </c>
      <c r="M9" s="70">
        <f>L9-H9</f>
        <v>-43055570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17" customFormat="1" ht="22.5" customHeight="1">
      <c r="A10" s="46">
        <v>3</v>
      </c>
      <c r="B10" s="47"/>
      <c r="C10" s="48"/>
      <c r="D10" s="49"/>
      <c r="E10" s="50" t="s">
        <v>28</v>
      </c>
      <c r="F10" s="41">
        <v>0</v>
      </c>
      <c r="G10" s="41">
        <v>0</v>
      </c>
      <c r="H10" s="68">
        <f>F10+G10</f>
        <v>0</v>
      </c>
      <c r="I10" s="5">
        <v>0</v>
      </c>
      <c r="J10" s="41">
        <v>0</v>
      </c>
      <c r="K10" s="41">
        <v>0</v>
      </c>
      <c r="L10" s="41">
        <f>SUM(I10:K10)</f>
        <v>0</v>
      </c>
      <c r="M10" s="70">
        <f>L10-H10</f>
        <v>0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s="17" customFormat="1" ht="20.25" customHeight="1">
      <c r="A11" s="46">
        <v>4</v>
      </c>
      <c r="B11" s="47"/>
      <c r="C11" s="48"/>
      <c r="D11" s="49"/>
      <c r="E11" s="50" t="s">
        <v>29</v>
      </c>
      <c r="F11" s="41">
        <v>148500000</v>
      </c>
      <c r="G11" s="41">
        <v>0</v>
      </c>
      <c r="H11" s="68">
        <f>F11+G11</f>
        <v>148500000</v>
      </c>
      <c r="I11" s="5">
        <v>121441620</v>
      </c>
      <c r="J11" s="41">
        <v>0</v>
      </c>
      <c r="K11" s="41">
        <v>27058255</v>
      </c>
      <c r="L11" s="41">
        <f>SUM(I11:K11)</f>
        <v>148499875</v>
      </c>
      <c r="M11" s="70">
        <f>L11-H11</f>
        <v>-125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13" s="17" customFormat="1" ht="21" customHeight="1">
      <c r="A12" s="46"/>
      <c r="B12" s="47"/>
      <c r="C12" s="48"/>
      <c r="D12" s="49"/>
      <c r="E12" s="50"/>
      <c r="F12" s="41"/>
      <c r="G12" s="41"/>
      <c r="H12" s="68"/>
      <c r="I12" s="5"/>
      <c r="J12" s="41"/>
      <c r="K12" s="41"/>
      <c r="L12" s="41"/>
      <c r="M12" s="41"/>
    </row>
    <row r="13" spans="1:13" s="17" customFormat="1" ht="20.25" customHeight="1">
      <c r="A13" s="46"/>
      <c r="B13" s="47"/>
      <c r="C13" s="47"/>
      <c r="D13" s="53"/>
      <c r="E13" s="54"/>
      <c r="F13" s="55"/>
      <c r="G13" s="55"/>
      <c r="H13" s="56"/>
      <c r="I13" s="7"/>
      <c r="J13" s="55"/>
      <c r="K13" s="55"/>
      <c r="L13" s="55"/>
      <c r="M13" s="55"/>
    </row>
    <row r="14" spans="1:13" s="17" customFormat="1" ht="176.25" customHeight="1">
      <c r="A14" s="46"/>
      <c r="B14" s="47"/>
      <c r="C14" s="47"/>
      <c r="D14" s="53"/>
      <c r="E14" s="54"/>
      <c r="F14" s="55"/>
      <c r="G14" s="55"/>
      <c r="H14" s="56"/>
      <c r="I14" s="7"/>
      <c r="J14" s="55"/>
      <c r="K14" s="55"/>
      <c r="L14" s="55"/>
      <c r="M14" s="55"/>
    </row>
    <row r="15" spans="1:13" ht="177" customHeight="1">
      <c r="A15" s="46"/>
      <c r="B15" s="47"/>
      <c r="C15" s="57"/>
      <c r="D15" s="58"/>
      <c r="E15" s="59"/>
      <c r="F15" s="56"/>
      <c r="G15" s="56"/>
      <c r="H15" s="56"/>
      <c r="I15" s="7"/>
      <c r="J15" s="56"/>
      <c r="K15" s="56"/>
      <c r="L15" s="56"/>
      <c r="M15" s="55"/>
    </row>
    <row r="16" spans="1:13" ht="30.75" customHeight="1">
      <c r="A16" s="46"/>
      <c r="B16" s="47"/>
      <c r="C16" s="57"/>
      <c r="D16" s="58"/>
      <c r="E16" s="59"/>
      <c r="F16" s="59"/>
      <c r="G16" s="59"/>
      <c r="H16" s="59"/>
      <c r="I16" s="4"/>
      <c r="J16" s="59"/>
      <c r="K16" s="59"/>
      <c r="L16" s="59"/>
      <c r="M16" s="60"/>
    </row>
    <row r="17" spans="1:13" ht="15.75">
      <c r="A17" s="46"/>
      <c r="B17" s="47"/>
      <c r="C17" s="57"/>
      <c r="D17" s="58"/>
      <c r="E17" s="59"/>
      <c r="F17" s="59"/>
      <c r="G17" s="59"/>
      <c r="H17" s="59"/>
      <c r="I17" s="4"/>
      <c r="J17" s="59"/>
      <c r="K17" s="59"/>
      <c r="L17" s="59"/>
      <c r="M17" s="60"/>
    </row>
    <row r="18" spans="1:13" ht="15.75">
      <c r="A18" s="46"/>
      <c r="B18" s="47"/>
      <c r="C18" s="57"/>
      <c r="D18" s="58"/>
      <c r="E18" s="59"/>
      <c r="F18" s="59"/>
      <c r="G18" s="59"/>
      <c r="H18" s="59"/>
      <c r="I18" s="4"/>
      <c r="J18" s="59"/>
      <c r="K18" s="59"/>
      <c r="L18" s="59"/>
      <c r="M18" s="60"/>
    </row>
    <row r="19" spans="1:13" ht="15.75">
      <c r="A19" s="46"/>
      <c r="B19" s="47"/>
      <c r="C19" s="57"/>
      <c r="D19" s="58"/>
      <c r="E19" s="59"/>
      <c r="F19" s="59"/>
      <c r="G19" s="59"/>
      <c r="H19" s="59"/>
      <c r="I19" s="4"/>
      <c r="J19" s="59"/>
      <c r="K19" s="59"/>
      <c r="L19" s="59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zoomScale="75" zoomScaleNormal="75" workbookViewId="0" topLeftCell="A1">
      <selection activeCell="M14" sqref="M14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34</v>
      </c>
    </row>
    <row r="3" spans="1:9" s="17" customFormat="1" ht="27.75" customHeight="1">
      <c r="A3" s="18"/>
      <c r="B3" s="19"/>
      <c r="C3" s="20"/>
      <c r="D3" s="19"/>
      <c r="E3" s="21"/>
      <c r="H3" s="11" t="s">
        <v>0</v>
      </c>
      <c r="I3" s="2" t="s">
        <v>1</v>
      </c>
    </row>
    <row r="4" spans="1:13" s="17" customFormat="1" ht="24.75" customHeight="1" thickBot="1">
      <c r="A4" s="143" t="s">
        <v>23</v>
      </c>
      <c r="B4" s="143"/>
      <c r="C4" s="143"/>
      <c r="D4" s="143"/>
      <c r="E4" s="22"/>
      <c r="H4" s="23" t="s">
        <v>30</v>
      </c>
      <c r="I4" s="69" t="s">
        <v>31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3" t="s">
        <v>5</v>
      </c>
      <c r="E6" s="34" t="s">
        <v>6</v>
      </c>
      <c r="F6" s="32" t="s">
        <v>19</v>
      </c>
      <c r="G6" s="32" t="s">
        <v>20</v>
      </c>
      <c r="H6" s="35" t="s">
        <v>7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2.5" customHeight="1">
      <c r="A7" s="37"/>
      <c r="B7" s="38"/>
      <c r="C7" s="39"/>
      <c r="D7" s="39"/>
      <c r="E7" s="40" t="s">
        <v>24</v>
      </c>
      <c r="F7" s="41">
        <f>SUM(+F8+F9+F10+F11)</f>
        <v>13110220000</v>
      </c>
      <c r="G7" s="41">
        <f aca="true" t="shared" si="0" ref="G7:M7">SUM(+G8+G9+G10+G11)</f>
        <v>0</v>
      </c>
      <c r="H7" s="42">
        <f t="shared" si="0"/>
        <v>13110220000</v>
      </c>
      <c r="I7" s="43">
        <f t="shared" si="0"/>
        <v>7757050008</v>
      </c>
      <c r="J7" s="41">
        <f t="shared" si="0"/>
        <v>196774590</v>
      </c>
      <c r="K7" s="41">
        <f t="shared" si="0"/>
        <v>4654417121</v>
      </c>
      <c r="L7" s="41">
        <f t="shared" si="0"/>
        <v>12608241719</v>
      </c>
      <c r="M7" s="70">
        <f t="shared" si="0"/>
        <v>-501978281</v>
      </c>
      <c r="N7" s="44"/>
    </row>
    <row r="8" spans="1:23" s="17" customFormat="1" ht="22.5" customHeight="1">
      <c r="A8" s="46">
        <v>1</v>
      </c>
      <c r="B8" s="47"/>
      <c r="C8" s="48"/>
      <c r="D8" s="49"/>
      <c r="E8" s="50" t="s">
        <v>22</v>
      </c>
      <c r="F8" s="41">
        <v>361000000</v>
      </c>
      <c r="G8" s="41">
        <v>0</v>
      </c>
      <c r="H8" s="68">
        <f>F8+G8</f>
        <v>361000000</v>
      </c>
      <c r="I8" s="5">
        <v>177589120</v>
      </c>
      <c r="J8" s="41">
        <v>0</v>
      </c>
      <c r="K8" s="41">
        <v>136140465</v>
      </c>
      <c r="L8" s="41">
        <f>I8+J8+K8</f>
        <v>313729585</v>
      </c>
      <c r="M8" s="70">
        <f>L8-H8</f>
        <v>-47270415</v>
      </c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s="17" customFormat="1" ht="20.25" customHeight="1">
      <c r="A9" s="46">
        <v>2</v>
      </c>
      <c r="B9" s="47"/>
      <c r="C9" s="48"/>
      <c r="D9" s="49"/>
      <c r="E9" s="50" t="s">
        <v>25</v>
      </c>
      <c r="F9" s="41">
        <v>8173720000</v>
      </c>
      <c r="G9" s="41">
        <v>0</v>
      </c>
      <c r="H9" s="68">
        <f>F9+G9</f>
        <v>8173720000</v>
      </c>
      <c r="I9" s="5">
        <v>5097128874</v>
      </c>
      <c r="J9" s="41">
        <v>48158229</v>
      </c>
      <c r="K9" s="41">
        <v>2677617565</v>
      </c>
      <c r="L9" s="41">
        <f>I9+J9+K9</f>
        <v>7822904668</v>
      </c>
      <c r="M9" s="70">
        <f>L9-H9</f>
        <v>-350815332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13" s="17" customFormat="1" ht="21" customHeight="1">
      <c r="A10" s="46">
        <v>3</v>
      </c>
      <c r="B10" s="47"/>
      <c r="C10" s="48"/>
      <c r="D10" s="49"/>
      <c r="E10" s="50" t="s">
        <v>28</v>
      </c>
      <c r="F10" s="41">
        <v>218000000</v>
      </c>
      <c r="G10" s="41">
        <v>0</v>
      </c>
      <c r="H10" s="68">
        <f>F10+G10</f>
        <v>218000000</v>
      </c>
      <c r="I10" s="5">
        <v>192680087</v>
      </c>
      <c r="J10" s="41">
        <v>1453890</v>
      </c>
      <c r="K10" s="41">
        <v>6708729</v>
      </c>
      <c r="L10" s="41">
        <f>I10+J10+K10</f>
        <v>200842706</v>
      </c>
      <c r="M10" s="70">
        <f>L10-H10</f>
        <v>-17157294</v>
      </c>
    </row>
    <row r="11" spans="1:13" s="17" customFormat="1" ht="21" customHeight="1">
      <c r="A11" s="46">
        <v>4</v>
      </c>
      <c r="B11" s="47"/>
      <c r="C11" s="48"/>
      <c r="D11" s="49"/>
      <c r="E11" s="50" t="s">
        <v>29</v>
      </c>
      <c r="F11" s="41">
        <v>4357500000</v>
      </c>
      <c r="G11" s="41">
        <v>0</v>
      </c>
      <c r="H11" s="68">
        <f>F11+G11</f>
        <v>4357500000</v>
      </c>
      <c r="I11" s="5">
        <v>2289651927</v>
      </c>
      <c r="J11" s="41">
        <v>147162471</v>
      </c>
      <c r="K11" s="41">
        <v>1833950362</v>
      </c>
      <c r="L11" s="41">
        <f>I11+J11+K11</f>
        <v>4270764760</v>
      </c>
      <c r="M11" s="70">
        <f>L11-H11</f>
        <v>-86735240</v>
      </c>
    </row>
    <row r="12" spans="1:13" s="17" customFormat="1" ht="21" customHeight="1">
      <c r="A12" s="46"/>
      <c r="B12" s="47"/>
      <c r="C12" s="48"/>
      <c r="D12" s="49"/>
      <c r="E12" s="50"/>
      <c r="F12" s="41"/>
      <c r="G12" s="41"/>
      <c r="H12" s="68"/>
      <c r="I12" s="5"/>
      <c r="J12" s="41"/>
      <c r="K12" s="41"/>
      <c r="L12" s="41"/>
      <c r="M12" s="41"/>
    </row>
    <row r="13" spans="1:13" s="17" customFormat="1" ht="20.25" customHeight="1">
      <c r="A13" s="46"/>
      <c r="B13" s="47"/>
      <c r="C13" s="47"/>
      <c r="D13" s="53"/>
      <c r="E13" s="54"/>
      <c r="F13" s="55"/>
      <c r="G13" s="55"/>
      <c r="H13" s="56"/>
      <c r="I13" s="7"/>
      <c r="J13" s="55"/>
      <c r="K13" s="55"/>
      <c r="L13" s="55"/>
      <c r="M13" s="55"/>
    </row>
    <row r="14" spans="1:13" s="17" customFormat="1" ht="176.25" customHeight="1">
      <c r="A14" s="46"/>
      <c r="B14" s="47"/>
      <c r="C14" s="47"/>
      <c r="D14" s="53"/>
      <c r="E14" s="54"/>
      <c r="F14" s="55"/>
      <c r="G14" s="55"/>
      <c r="H14" s="56"/>
      <c r="I14" s="7"/>
      <c r="J14" s="55"/>
      <c r="K14" s="55"/>
      <c r="L14" s="55"/>
      <c r="M14" s="55"/>
    </row>
    <row r="15" spans="1:13" ht="177" customHeight="1">
      <c r="A15" s="46"/>
      <c r="B15" s="47"/>
      <c r="C15" s="57"/>
      <c r="D15" s="58"/>
      <c r="E15" s="59"/>
      <c r="F15" s="56"/>
      <c r="G15" s="56"/>
      <c r="H15" s="56"/>
      <c r="I15" s="7"/>
      <c r="J15" s="56"/>
      <c r="K15" s="56"/>
      <c r="L15" s="56"/>
      <c r="M15" s="55"/>
    </row>
    <row r="16" spans="1:13" ht="20.25" customHeight="1">
      <c r="A16" s="46"/>
      <c r="B16" s="47"/>
      <c r="C16" s="57"/>
      <c r="D16" s="58"/>
      <c r="E16" s="59"/>
      <c r="F16" s="59"/>
      <c r="G16" s="59"/>
      <c r="H16" s="59"/>
      <c r="I16" s="4"/>
      <c r="J16" s="59"/>
      <c r="K16" s="59"/>
      <c r="L16" s="59"/>
      <c r="M16" s="60"/>
    </row>
    <row r="17" spans="1:13" ht="15.75">
      <c r="A17" s="46"/>
      <c r="B17" s="47"/>
      <c r="C17" s="57"/>
      <c r="D17" s="58"/>
      <c r="E17" s="59"/>
      <c r="F17" s="59"/>
      <c r="G17" s="59"/>
      <c r="H17" s="59"/>
      <c r="I17" s="4"/>
      <c r="J17" s="59"/>
      <c r="K17" s="59"/>
      <c r="L17" s="59"/>
      <c r="M17" s="60"/>
    </row>
    <row r="18" spans="1:13" ht="21" customHeight="1">
      <c r="A18" s="46"/>
      <c r="B18" s="47"/>
      <c r="C18" s="57"/>
      <c r="D18" s="58"/>
      <c r="E18" s="59"/>
      <c r="F18" s="59"/>
      <c r="G18" s="59"/>
      <c r="H18" s="59"/>
      <c r="I18" s="4"/>
      <c r="J18" s="59"/>
      <c r="K18" s="59"/>
      <c r="L18" s="59"/>
      <c r="M18" s="60"/>
    </row>
    <row r="19" spans="1:13" ht="21" customHeight="1">
      <c r="A19" s="46"/>
      <c r="B19" s="47"/>
      <c r="C19" s="57"/>
      <c r="D19" s="58"/>
      <c r="E19" s="59"/>
      <c r="F19" s="59"/>
      <c r="G19" s="59"/>
      <c r="H19" s="59"/>
      <c r="I19" s="4"/>
      <c r="J19" s="59"/>
      <c r="K19" s="59"/>
      <c r="L19" s="59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9"/>
  <sheetViews>
    <sheetView zoomScale="75" zoomScaleNormal="75" zoomScaleSheetLayoutView="75" workbookViewId="0" topLeftCell="A1">
      <selection activeCell="H21" sqref="H21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4.00390625" style="0" customWidth="1"/>
    <col min="6" max="6" width="16.50390625" style="0" customWidth="1"/>
    <col min="7" max="7" width="15.37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40</v>
      </c>
    </row>
    <row r="3" spans="1:9" s="17" customFormat="1" ht="27.75" customHeight="1">
      <c r="A3" s="18"/>
      <c r="B3" s="19"/>
      <c r="C3" s="20"/>
      <c r="D3" s="19"/>
      <c r="E3" s="21"/>
      <c r="H3" s="11" t="s">
        <v>41</v>
      </c>
      <c r="I3" s="2" t="s">
        <v>42</v>
      </c>
    </row>
    <row r="4" spans="1:13" s="17" customFormat="1" ht="24.75" customHeight="1" thickBot="1">
      <c r="A4" s="144"/>
      <c r="B4" s="145"/>
      <c r="C4" s="145"/>
      <c r="D4" s="145"/>
      <c r="E4" s="145"/>
      <c r="H4" s="23" t="s">
        <v>39</v>
      </c>
      <c r="I4" s="69" t="s">
        <v>32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2" t="s">
        <v>5</v>
      </c>
      <c r="E6" s="72" t="s">
        <v>35</v>
      </c>
      <c r="F6" s="32" t="s">
        <v>19</v>
      </c>
      <c r="G6" s="32" t="s">
        <v>20</v>
      </c>
      <c r="H6" s="73" t="s">
        <v>36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4" customHeight="1">
      <c r="A7" s="37"/>
      <c r="B7" s="38"/>
      <c r="C7" s="39"/>
      <c r="D7" s="39"/>
      <c r="E7" s="74" t="s">
        <v>24</v>
      </c>
      <c r="F7" s="75">
        <f>F8+F13+F20+F25</f>
        <v>13970000000</v>
      </c>
      <c r="G7" s="75">
        <f aca="true" t="shared" si="0" ref="G7:L7">G8+G13+G20+G25</f>
        <v>0</v>
      </c>
      <c r="H7" s="76">
        <f t="shared" si="0"/>
        <v>13970000000</v>
      </c>
      <c r="I7" s="77">
        <f t="shared" si="0"/>
        <v>8306840098</v>
      </c>
      <c r="J7" s="75">
        <f t="shared" si="0"/>
        <v>211270201</v>
      </c>
      <c r="K7" s="75">
        <f t="shared" si="0"/>
        <v>4892825167</v>
      </c>
      <c r="L7" s="75">
        <f t="shared" si="0"/>
        <v>13410935466</v>
      </c>
      <c r="M7" s="78">
        <f>M8+M13+M20+M25</f>
        <v>-559064534</v>
      </c>
      <c r="N7" s="44"/>
    </row>
    <row r="8" spans="1:23" s="45" customFormat="1" ht="24" customHeight="1">
      <c r="A8" s="79">
        <v>1</v>
      </c>
      <c r="B8" s="80"/>
      <c r="C8" s="81"/>
      <c r="D8" s="81"/>
      <c r="E8" s="82" t="s">
        <v>43</v>
      </c>
      <c r="F8" s="83">
        <f>F9</f>
        <v>775500000</v>
      </c>
      <c r="G8" s="83">
        <f aca="true" t="shared" si="1" ref="G8:M8">G9</f>
        <v>0</v>
      </c>
      <c r="H8" s="84">
        <f t="shared" si="1"/>
        <v>775500000</v>
      </c>
      <c r="I8" s="85">
        <f t="shared" si="1"/>
        <v>466695422</v>
      </c>
      <c r="J8" s="83">
        <f t="shared" si="1"/>
        <v>0</v>
      </c>
      <c r="K8" s="83">
        <f t="shared" si="1"/>
        <v>247503605</v>
      </c>
      <c r="L8" s="83">
        <f t="shared" si="1"/>
        <v>714199027</v>
      </c>
      <c r="M8" s="86">
        <f t="shared" si="1"/>
        <v>-61300973</v>
      </c>
      <c r="N8" s="51"/>
      <c r="O8" s="52"/>
      <c r="P8" s="52"/>
      <c r="Q8" s="52"/>
      <c r="R8" s="52"/>
      <c r="S8" s="52"/>
      <c r="T8" s="52"/>
      <c r="U8" s="52"/>
      <c r="V8" s="52"/>
      <c r="W8" s="52"/>
    </row>
    <row r="9" spans="1:23" s="45" customFormat="1" ht="24" customHeight="1">
      <c r="A9" s="79"/>
      <c r="B9" s="80">
        <v>1</v>
      </c>
      <c r="C9" s="81"/>
      <c r="D9" s="81"/>
      <c r="E9" s="87" t="s">
        <v>44</v>
      </c>
      <c r="F9" s="83">
        <f>F10</f>
        <v>775500000</v>
      </c>
      <c r="G9" s="83">
        <v>0</v>
      </c>
      <c r="H9" s="84">
        <f>G9+F9</f>
        <v>775500000</v>
      </c>
      <c r="I9" s="85">
        <f>I10</f>
        <v>466695422</v>
      </c>
      <c r="J9" s="83">
        <f>J10</f>
        <v>0</v>
      </c>
      <c r="K9" s="83">
        <f>K10</f>
        <v>247503605</v>
      </c>
      <c r="L9" s="83">
        <f>L10</f>
        <v>714199027</v>
      </c>
      <c r="M9" s="86">
        <f>M10</f>
        <v>-61300973</v>
      </c>
      <c r="N9" s="51"/>
      <c r="O9" s="52"/>
      <c r="P9" s="52"/>
      <c r="Q9" s="52"/>
      <c r="R9" s="52"/>
      <c r="S9" s="52"/>
      <c r="T9" s="52"/>
      <c r="U9" s="52"/>
      <c r="V9" s="52"/>
      <c r="W9" s="52"/>
    </row>
    <row r="10" spans="1:23" s="45" customFormat="1" ht="24" customHeight="1">
      <c r="A10" s="79"/>
      <c r="B10" s="80"/>
      <c r="C10" s="81"/>
      <c r="D10" s="81"/>
      <c r="E10" s="88" t="s">
        <v>45</v>
      </c>
      <c r="F10" s="83">
        <f>F11</f>
        <v>775500000</v>
      </c>
      <c r="G10" s="83">
        <v>0</v>
      </c>
      <c r="H10" s="84">
        <f>G10+F10</f>
        <v>775500000</v>
      </c>
      <c r="I10" s="85">
        <f>I11</f>
        <v>466695422</v>
      </c>
      <c r="J10" s="83">
        <f aca="true" t="shared" si="2" ref="J10:M11">J11</f>
        <v>0</v>
      </c>
      <c r="K10" s="83">
        <f t="shared" si="2"/>
        <v>247503605</v>
      </c>
      <c r="L10" s="83">
        <f t="shared" si="2"/>
        <v>714199027</v>
      </c>
      <c r="M10" s="86">
        <f t="shared" si="2"/>
        <v>-61300973</v>
      </c>
      <c r="N10" s="51"/>
      <c r="O10" s="52"/>
      <c r="P10" s="52"/>
      <c r="Q10" s="52"/>
      <c r="R10" s="52"/>
      <c r="S10" s="52"/>
      <c r="T10" s="52"/>
      <c r="U10" s="52"/>
      <c r="V10" s="52"/>
      <c r="W10" s="52"/>
    </row>
    <row r="11" spans="1:14" s="52" customFormat="1" ht="24" customHeight="1">
      <c r="A11" s="79"/>
      <c r="B11" s="80"/>
      <c r="C11" s="80">
        <v>1</v>
      </c>
      <c r="D11" s="80"/>
      <c r="E11" s="89" t="s">
        <v>46</v>
      </c>
      <c r="F11" s="90">
        <f>F12</f>
        <v>775500000</v>
      </c>
      <c r="G11" s="90">
        <v>0</v>
      </c>
      <c r="H11" s="91">
        <f>G11+F11</f>
        <v>775500000</v>
      </c>
      <c r="I11" s="92">
        <f>I12</f>
        <v>466695422</v>
      </c>
      <c r="J11" s="90">
        <f t="shared" si="2"/>
        <v>0</v>
      </c>
      <c r="K11" s="90">
        <f t="shared" si="2"/>
        <v>247503605</v>
      </c>
      <c r="L11" s="90">
        <f t="shared" si="2"/>
        <v>714199027</v>
      </c>
      <c r="M11" s="93">
        <f t="shared" si="2"/>
        <v>-61300973</v>
      </c>
      <c r="N11" s="51"/>
    </row>
    <row r="12" spans="1:14" s="52" customFormat="1" ht="33" customHeight="1">
      <c r="A12" s="79"/>
      <c r="B12" s="80"/>
      <c r="C12" s="80"/>
      <c r="D12" s="80">
        <v>1</v>
      </c>
      <c r="E12" s="94" t="s">
        <v>47</v>
      </c>
      <c r="F12" s="90">
        <f>'歲出機關 (資)'!F12+'歲出機關(經) '!F12</f>
        <v>775500000</v>
      </c>
      <c r="G12" s="90">
        <f>'歲出機關 (資)'!G12+'歲出機關(經) '!G12</f>
        <v>0</v>
      </c>
      <c r="H12" s="91">
        <f>'歲出機關 (資)'!H12+'歲出機關(經) '!H12</f>
        <v>775500000</v>
      </c>
      <c r="I12" s="92">
        <f>'歲出機關 (資)'!I12+'歲出機關(經) '!I12</f>
        <v>466695422</v>
      </c>
      <c r="J12" s="90">
        <f>'歲出機關 (資)'!J12+'歲出機關(經) '!J12</f>
        <v>0</v>
      </c>
      <c r="K12" s="90">
        <f>'歲出機關 (資)'!K12+'歲出機關(經) '!K12</f>
        <v>247503605</v>
      </c>
      <c r="L12" s="90">
        <f>'歲出機關 (資)'!L12+'歲出機關(經) '!L12</f>
        <v>714199027</v>
      </c>
      <c r="M12" s="93">
        <f>L12-H12</f>
        <v>-61300973</v>
      </c>
      <c r="N12" s="51"/>
    </row>
    <row r="13" spans="1:23" s="17" customFormat="1" ht="24" customHeight="1">
      <c r="A13" s="79">
        <v>2</v>
      </c>
      <c r="B13" s="80"/>
      <c r="C13" s="81"/>
      <c r="D13" s="81"/>
      <c r="E13" s="95" t="s">
        <v>48</v>
      </c>
      <c r="F13" s="83">
        <f>F14</f>
        <v>8470500000</v>
      </c>
      <c r="G13" s="83">
        <f>G14</f>
        <v>0</v>
      </c>
      <c r="H13" s="84">
        <f>G13+F13</f>
        <v>8470500000</v>
      </c>
      <c r="I13" s="85">
        <f aca="true" t="shared" si="3" ref="I13:K14">I14</f>
        <v>5236371042</v>
      </c>
      <c r="J13" s="83">
        <f t="shared" si="3"/>
        <v>62653840</v>
      </c>
      <c r="K13" s="83">
        <f t="shared" si="3"/>
        <v>2777604216</v>
      </c>
      <c r="L13" s="83">
        <f>SUM(I13:K13)</f>
        <v>8076629098</v>
      </c>
      <c r="M13" s="86">
        <f>L13-H13</f>
        <v>-393870902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13" s="52" customFormat="1" ht="24" customHeight="1">
      <c r="A14" s="79"/>
      <c r="B14" s="80">
        <v>1</v>
      </c>
      <c r="C14" s="80"/>
      <c r="D14" s="81"/>
      <c r="E14" s="96" t="s">
        <v>49</v>
      </c>
      <c r="F14" s="83">
        <f>F15</f>
        <v>8470500000</v>
      </c>
      <c r="G14" s="83">
        <f>G15</f>
        <v>0</v>
      </c>
      <c r="H14" s="84">
        <f>G14+F14</f>
        <v>8470500000</v>
      </c>
      <c r="I14" s="85">
        <f t="shared" si="3"/>
        <v>5236371042</v>
      </c>
      <c r="J14" s="83">
        <f t="shared" si="3"/>
        <v>62653840</v>
      </c>
      <c r="K14" s="83">
        <f t="shared" si="3"/>
        <v>2777604216</v>
      </c>
      <c r="L14" s="83">
        <f>SUM(I14:K14)</f>
        <v>8076629098</v>
      </c>
      <c r="M14" s="86">
        <f>L14-H14</f>
        <v>-393870902</v>
      </c>
    </row>
    <row r="15" spans="1:23" s="17" customFormat="1" ht="24" customHeight="1">
      <c r="A15" s="97"/>
      <c r="B15" s="81"/>
      <c r="C15" s="81"/>
      <c r="D15" s="81"/>
      <c r="E15" s="98" t="s">
        <v>45</v>
      </c>
      <c r="F15" s="83">
        <f>F16+F17+F18</f>
        <v>8470500000</v>
      </c>
      <c r="G15" s="83">
        <f aca="true" t="shared" si="4" ref="G15:M15">G16+G17+G18</f>
        <v>0</v>
      </c>
      <c r="H15" s="84">
        <f t="shared" si="4"/>
        <v>8470500000</v>
      </c>
      <c r="I15" s="85">
        <f t="shared" si="4"/>
        <v>5236371042</v>
      </c>
      <c r="J15" s="83">
        <f t="shared" si="4"/>
        <v>62653840</v>
      </c>
      <c r="K15" s="83">
        <f t="shared" si="4"/>
        <v>2777604216</v>
      </c>
      <c r="L15" s="83">
        <f t="shared" si="4"/>
        <v>8076629098</v>
      </c>
      <c r="M15" s="86">
        <f t="shared" si="4"/>
        <v>-393870902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s="17" customFormat="1" ht="33" customHeight="1">
      <c r="A16" s="79"/>
      <c r="B16" s="80"/>
      <c r="C16" s="80">
        <v>1</v>
      </c>
      <c r="D16" s="80"/>
      <c r="E16" s="94" t="s">
        <v>50</v>
      </c>
      <c r="F16" s="90">
        <f>'歲出機關 (資)'!H16+'歲出機關(經) '!F16</f>
        <v>5250000000</v>
      </c>
      <c r="G16" s="90">
        <f>'歲出機關 (資)'!G16+'歲出機關(經) '!G16</f>
        <v>0</v>
      </c>
      <c r="H16" s="91">
        <f>'歲出機關 (資)'!H16+'歲出機關(經) '!H16</f>
        <v>5250000000</v>
      </c>
      <c r="I16" s="92">
        <f>'歲出機關 (資)'!I16+'歲出機關(經) '!I16</f>
        <v>2531258140</v>
      </c>
      <c r="J16" s="90">
        <f>'歲出機關 (資)'!J16+'歲出機關(經) '!J16</f>
        <v>38725604</v>
      </c>
      <c r="K16" s="90">
        <f>'歲出機關 (資)'!K16+'歲出機關(經) '!K16</f>
        <v>2330494148</v>
      </c>
      <c r="L16" s="90">
        <f>'歲出機關 (資)'!L16+'歲出機關(經) '!L16</f>
        <v>4900477892</v>
      </c>
      <c r="M16" s="93">
        <f>'歲出機關 (資)'!M16+'歲出機關(經) '!M16</f>
        <v>-349522108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s="17" customFormat="1" ht="33" customHeight="1">
      <c r="A17" s="79"/>
      <c r="B17" s="80"/>
      <c r="C17" s="80">
        <v>2</v>
      </c>
      <c r="D17" s="80"/>
      <c r="E17" s="94" t="s">
        <v>37</v>
      </c>
      <c r="F17" s="90">
        <f>'歲出機關 (資)'!F17+'歲出機關(經) '!F17</f>
        <v>2751000000</v>
      </c>
      <c r="G17" s="90">
        <f>'歲出機關 (資)'!G17+'歲出機關(經) '!G19</f>
        <v>0</v>
      </c>
      <c r="H17" s="91">
        <f>'歲出機關 (資)'!H17+'歲出機關(經) '!H17</f>
        <v>2751000000</v>
      </c>
      <c r="I17" s="92">
        <f>'歲出機關 (資)'!I17+'歲出機關(經) '!I17</f>
        <v>2517219462</v>
      </c>
      <c r="J17" s="90">
        <f>'歲出機關 (資)'!J17+'歲出機關(經) '!J17</f>
        <v>0</v>
      </c>
      <c r="K17" s="90">
        <f>'歲出機關 (資)'!K17+'歲出機關(經) '!K17</f>
        <v>232494000</v>
      </c>
      <c r="L17" s="90">
        <f>'歲出機關 (資)'!L17+'歲出機關(經) '!L17</f>
        <v>2749713462</v>
      </c>
      <c r="M17" s="93">
        <f>'歲出機關 (資)'!M17+'歲出機關(經) '!M17</f>
        <v>-1286538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s="17" customFormat="1" ht="24" customHeight="1">
      <c r="A18" s="79"/>
      <c r="B18" s="80"/>
      <c r="C18" s="80">
        <v>3</v>
      </c>
      <c r="D18" s="80"/>
      <c r="E18" s="94" t="s">
        <v>51</v>
      </c>
      <c r="F18" s="90">
        <f>F19</f>
        <v>469500000</v>
      </c>
      <c r="G18" s="90">
        <f aca="true" t="shared" si="5" ref="G18:M18">G19</f>
        <v>0</v>
      </c>
      <c r="H18" s="91">
        <f t="shared" si="5"/>
        <v>469500000</v>
      </c>
      <c r="I18" s="92">
        <f t="shared" si="5"/>
        <v>187893440</v>
      </c>
      <c r="J18" s="90">
        <f t="shared" si="5"/>
        <v>23928236</v>
      </c>
      <c r="K18" s="90">
        <f t="shared" si="5"/>
        <v>214616068</v>
      </c>
      <c r="L18" s="90">
        <f t="shared" si="5"/>
        <v>426437744</v>
      </c>
      <c r="M18" s="93">
        <f t="shared" si="5"/>
        <v>-43062256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17" customFormat="1" ht="24" customHeight="1">
      <c r="A19" s="79"/>
      <c r="B19" s="80"/>
      <c r="C19" s="80"/>
      <c r="D19" s="80">
        <v>1</v>
      </c>
      <c r="E19" s="99" t="s">
        <v>52</v>
      </c>
      <c r="F19" s="90">
        <f>'歲出機關 (資)'!F19+'歲出機關(經) '!F19</f>
        <v>469500000</v>
      </c>
      <c r="G19" s="90">
        <f>'歲出機關 (資)'!G19+'歲出機關(經) '!G19</f>
        <v>0</v>
      </c>
      <c r="H19" s="91">
        <f>'歲出機關 (資)'!H19+'歲出機關(經) '!H19</f>
        <v>469500000</v>
      </c>
      <c r="I19" s="92">
        <f>'歲出機關 (資)'!I19+'歲出機關(經) '!I19</f>
        <v>187893440</v>
      </c>
      <c r="J19" s="90">
        <f>'歲出機關 (資)'!J19+'歲出機關(經) '!J19</f>
        <v>23928236</v>
      </c>
      <c r="K19" s="90">
        <f>'歲出機關 (資)'!K19+'歲出機關(經) '!K19</f>
        <v>214616068</v>
      </c>
      <c r="L19" s="90">
        <f>'歲出機關 (資)'!L19+'歲出機關(經) '!L19</f>
        <v>426437744</v>
      </c>
      <c r="M19" s="93">
        <f>'歲出機關 (資)'!M19+'歲出機關(經) '!M19</f>
        <v>-43062256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17" customFormat="1" ht="23.25" customHeight="1">
      <c r="A20" s="79">
        <v>3</v>
      </c>
      <c r="B20" s="80"/>
      <c r="C20" s="80"/>
      <c r="D20" s="80"/>
      <c r="E20" s="95" t="s">
        <v>53</v>
      </c>
      <c r="F20" s="83">
        <f>F21</f>
        <v>218000000</v>
      </c>
      <c r="G20" s="83">
        <f aca="true" t="shared" si="6" ref="G20:M23">G21</f>
        <v>0</v>
      </c>
      <c r="H20" s="84">
        <f t="shared" si="6"/>
        <v>218000000</v>
      </c>
      <c r="I20" s="85">
        <f t="shared" si="6"/>
        <v>192680087</v>
      </c>
      <c r="J20" s="83">
        <f t="shared" si="6"/>
        <v>1453890</v>
      </c>
      <c r="K20" s="83">
        <f t="shared" si="6"/>
        <v>6708729</v>
      </c>
      <c r="L20" s="83">
        <f t="shared" si="6"/>
        <v>200842706</v>
      </c>
      <c r="M20" s="86">
        <f t="shared" si="6"/>
        <v>-17157294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13" s="45" customFormat="1" ht="24" customHeight="1">
      <c r="A21" s="79"/>
      <c r="B21" s="80">
        <v>1</v>
      </c>
      <c r="C21" s="80"/>
      <c r="D21" s="80"/>
      <c r="E21" s="96" t="s">
        <v>54</v>
      </c>
      <c r="F21" s="83">
        <f>F22</f>
        <v>218000000</v>
      </c>
      <c r="G21" s="83">
        <f>G22</f>
        <v>0</v>
      </c>
      <c r="H21" s="84">
        <f>G21+F21</f>
        <v>218000000</v>
      </c>
      <c r="I21" s="85">
        <f>I22</f>
        <v>192680087</v>
      </c>
      <c r="J21" s="83">
        <f t="shared" si="6"/>
        <v>1453890</v>
      </c>
      <c r="K21" s="83">
        <f t="shared" si="6"/>
        <v>6708729</v>
      </c>
      <c r="L21" s="83">
        <f>SUM(I21:K21)</f>
        <v>200842706</v>
      </c>
      <c r="M21" s="86">
        <f>L21-H21</f>
        <v>-17157294</v>
      </c>
    </row>
    <row r="22" spans="1:13" s="45" customFormat="1" ht="24" customHeight="1">
      <c r="A22" s="79"/>
      <c r="B22" s="80"/>
      <c r="C22" s="80"/>
      <c r="D22" s="80"/>
      <c r="E22" s="98" t="s">
        <v>55</v>
      </c>
      <c r="F22" s="83">
        <f>F23</f>
        <v>218000000</v>
      </c>
      <c r="G22" s="83">
        <f>G23</f>
        <v>0</v>
      </c>
      <c r="H22" s="84">
        <f>G22+F22</f>
        <v>218000000</v>
      </c>
      <c r="I22" s="85">
        <f>I23</f>
        <v>192680087</v>
      </c>
      <c r="J22" s="83">
        <f t="shared" si="6"/>
        <v>1453890</v>
      </c>
      <c r="K22" s="83">
        <f t="shared" si="6"/>
        <v>6708729</v>
      </c>
      <c r="L22" s="83">
        <f>SUM(I22:K22)</f>
        <v>200842706</v>
      </c>
      <c r="M22" s="86">
        <f>L22-H22</f>
        <v>-17157294</v>
      </c>
    </row>
    <row r="23" spans="1:23" s="17" customFormat="1" ht="24" customHeight="1">
      <c r="A23" s="79"/>
      <c r="B23" s="80"/>
      <c r="C23" s="80">
        <v>1</v>
      </c>
      <c r="D23" s="80"/>
      <c r="E23" s="94" t="s">
        <v>46</v>
      </c>
      <c r="F23" s="90">
        <f>F24</f>
        <v>218000000</v>
      </c>
      <c r="G23" s="90">
        <f>G24</f>
        <v>0</v>
      </c>
      <c r="H23" s="91">
        <f>H24</f>
        <v>218000000</v>
      </c>
      <c r="I23" s="92">
        <f>I24</f>
        <v>192680087</v>
      </c>
      <c r="J23" s="90">
        <f t="shared" si="6"/>
        <v>1453890</v>
      </c>
      <c r="K23" s="90">
        <f t="shared" si="6"/>
        <v>6708729</v>
      </c>
      <c r="L23" s="90">
        <f t="shared" si="6"/>
        <v>200842706</v>
      </c>
      <c r="M23" s="93">
        <f t="shared" si="6"/>
        <v>-17157294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17" customFormat="1" ht="24" customHeight="1">
      <c r="A24" s="79"/>
      <c r="B24" s="80"/>
      <c r="C24" s="80"/>
      <c r="D24" s="80">
        <v>1</v>
      </c>
      <c r="E24" s="99" t="s">
        <v>56</v>
      </c>
      <c r="F24" s="90">
        <f>'歲出機關 (資)'!F24+'歲出機關(經) '!F24</f>
        <v>218000000</v>
      </c>
      <c r="G24" s="90">
        <f>'歲出機關 (資)'!G24+'歲出機關(經) '!G24</f>
        <v>0</v>
      </c>
      <c r="H24" s="91">
        <f>'歲出機關 (資)'!H24+'歲出機關(經) '!H24</f>
        <v>218000000</v>
      </c>
      <c r="I24" s="92">
        <f>'歲出機關 (資)'!I24+'歲出機關(經) '!I24</f>
        <v>192680087</v>
      </c>
      <c r="J24" s="90">
        <f>'歲出機關 (資)'!J24+'歲出機關(經) '!J24</f>
        <v>1453890</v>
      </c>
      <c r="K24" s="90">
        <f>'歲出機關 (資)'!K24+'歲出機關(經) '!K24</f>
        <v>6708729</v>
      </c>
      <c r="L24" s="90">
        <f>'歲出機關 (資)'!L24+'歲出機關(經) '!L24</f>
        <v>200842706</v>
      </c>
      <c r="M24" s="93">
        <f>L24-H24</f>
        <v>-17157294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17" customFormat="1" ht="24" customHeight="1">
      <c r="A25" s="79">
        <v>4</v>
      </c>
      <c r="B25" s="80"/>
      <c r="C25" s="80"/>
      <c r="D25" s="80"/>
      <c r="E25" s="95" t="s">
        <v>57</v>
      </c>
      <c r="F25" s="83">
        <f>F26</f>
        <v>4506000000</v>
      </c>
      <c r="G25" s="83">
        <f aca="true" t="shared" si="7" ref="G25:M25">G26</f>
        <v>0</v>
      </c>
      <c r="H25" s="84">
        <f t="shared" si="7"/>
        <v>4506000000</v>
      </c>
      <c r="I25" s="85">
        <f t="shared" si="7"/>
        <v>2411093547</v>
      </c>
      <c r="J25" s="83">
        <f t="shared" si="7"/>
        <v>147162471</v>
      </c>
      <c r="K25" s="83">
        <f t="shared" si="7"/>
        <v>1861008617</v>
      </c>
      <c r="L25" s="83">
        <f t="shared" si="7"/>
        <v>4419264635</v>
      </c>
      <c r="M25" s="86">
        <f t="shared" si="7"/>
        <v>-86735365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s="17" customFormat="1" ht="24" customHeight="1">
      <c r="A26" s="79"/>
      <c r="B26" s="80">
        <v>1</v>
      </c>
      <c r="C26" s="80"/>
      <c r="D26" s="80"/>
      <c r="E26" s="96" t="s">
        <v>58</v>
      </c>
      <c r="F26" s="83">
        <f>F27</f>
        <v>4506000000</v>
      </c>
      <c r="G26" s="83">
        <f aca="true" t="shared" si="8" ref="G26:M27">G27</f>
        <v>0</v>
      </c>
      <c r="H26" s="84">
        <f t="shared" si="8"/>
        <v>4506000000</v>
      </c>
      <c r="I26" s="85">
        <f t="shared" si="8"/>
        <v>2411093547</v>
      </c>
      <c r="J26" s="83">
        <f t="shared" si="8"/>
        <v>147162471</v>
      </c>
      <c r="K26" s="83">
        <f t="shared" si="8"/>
        <v>1861008617</v>
      </c>
      <c r="L26" s="83">
        <f t="shared" si="8"/>
        <v>4419264635</v>
      </c>
      <c r="M26" s="86">
        <f t="shared" si="8"/>
        <v>-86735365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s="17" customFormat="1" ht="24" customHeight="1">
      <c r="A27" s="79"/>
      <c r="B27" s="80"/>
      <c r="C27" s="80"/>
      <c r="D27" s="80"/>
      <c r="E27" s="98" t="s">
        <v>45</v>
      </c>
      <c r="F27" s="83">
        <f>F28</f>
        <v>4506000000</v>
      </c>
      <c r="G27" s="83">
        <f t="shared" si="8"/>
        <v>0</v>
      </c>
      <c r="H27" s="84">
        <f t="shared" si="8"/>
        <v>4506000000</v>
      </c>
      <c r="I27" s="85">
        <f t="shared" si="8"/>
        <v>2411093547</v>
      </c>
      <c r="J27" s="83">
        <f t="shared" si="8"/>
        <v>147162471</v>
      </c>
      <c r="K27" s="83">
        <f t="shared" si="8"/>
        <v>1861008617</v>
      </c>
      <c r="L27" s="83">
        <f t="shared" si="8"/>
        <v>4419264635</v>
      </c>
      <c r="M27" s="86">
        <f t="shared" si="8"/>
        <v>-86735365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s="17" customFormat="1" ht="24" customHeight="1">
      <c r="A28" s="79"/>
      <c r="B28" s="80"/>
      <c r="C28" s="80">
        <v>1</v>
      </c>
      <c r="D28" s="80"/>
      <c r="E28" s="100" t="s">
        <v>46</v>
      </c>
      <c r="F28" s="90">
        <f>F29+F30</f>
        <v>4506000000</v>
      </c>
      <c r="G28" s="90">
        <f aca="true" t="shared" si="9" ref="G28:M28">G29+G30</f>
        <v>0</v>
      </c>
      <c r="H28" s="91">
        <f t="shared" si="9"/>
        <v>4506000000</v>
      </c>
      <c r="I28" s="92">
        <f t="shared" si="9"/>
        <v>2411093547</v>
      </c>
      <c r="J28" s="90">
        <f t="shared" si="9"/>
        <v>147162471</v>
      </c>
      <c r="K28" s="91">
        <f t="shared" si="9"/>
        <v>1861008617</v>
      </c>
      <c r="L28" s="90">
        <f t="shared" si="9"/>
        <v>4419264635</v>
      </c>
      <c r="M28" s="93">
        <f t="shared" si="9"/>
        <v>-86735365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s="103" customFormat="1" ht="22.5" customHeight="1">
      <c r="A29" s="79"/>
      <c r="B29" s="80"/>
      <c r="C29" s="80"/>
      <c r="D29" s="80">
        <v>1</v>
      </c>
      <c r="E29" s="101" t="s">
        <v>59</v>
      </c>
      <c r="F29" s="90">
        <f>'歲出機關(經) '!F29+'歲出機關 (資)'!F29</f>
        <v>3914000000</v>
      </c>
      <c r="G29" s="90">
        <f>'歲出機關(經) '!G29+'歲出機關 (資)'!G29</f>
        <v>0</v>
      </c>
      <c r="H29" s="91">
        <f>'歲出機關(經) '!H29+'歲出機關 (資)'!H29</f>
        <v>3914000000</v>
      </c>
      <c r="I29" s="92">
        <f>'歲出機關(經) '!I29+'歲出機關 (資)'!I29</f>
        <v>2047007988</v>
      </c>
      <c r="J29" s="90">
        <f>'歲出機關(經) '!J29+'歲出機關 (資)'!J29</f>
        <v>110105506</v>
      </c>
      <c r="K29" s="90">
        <f>'歲出機關(經) '!K29+'歲出機關 (資)'!K29</f>
        <v>1756886506</v>
      </c>
      <c r="L29" s="90">
        <f>'歲出機關(經) '!L29+'歲出機關 (資)'!L29</f>
        <v>3914000000</v>
      </c>
      <c r="M29" s="93">
        <f>'歲出機關(經) '!M29+'歲出機關 (資)'!M29</f>
        <v>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17" customFormat="1" ht="22.5" customHeight="1" thickBot="1">
      <c r="A30" s="104"/>
      <c r="B30" s="105"/>
      <c r="C30" s="105"/>
      <c r="D30" s="105">
        <v>2</v>
      </c>
      <c r="E30" s="106" t="s">
        <v>60</v>
      </c>
      <c r="F30" s="107">
        <f>'歲出機關(經) '!F30+'歲出機關 (資)'!F30</f>
        <v>592000000</v>
      </c>
      <c r="G30" s="107">
        <f>'歲出機關(經) '!G30+'歲出機關 (資)'!G30</f>
        <v>0</v>
      </c>
      <c r="H30" s="108">
        <f>'歲出機關(經) '!H30+'歲出機關 (資)'!H30</f>
        <v>592000000</v>
      </c>
      <c r="I30" s="109">
        <f>'歲出機關(經) '!I30+'歲出機關 (資)'!I30</f>
        <v>364085559</v>
      </c>
      <c r="J30" s="107">
        <f>'歲出機關(經) '!J30+'歲出機關 (資)'!J30</f>
        <v>37056965</v>
      </c>
      <c r="K30" s="107">
        <f>'歲出機關(經) '!K30+'歲出機關 (資)'!K30</f>
        <v>104122111</v>
      </c>
      <c r="L30" s="107">
        <f>'歲出機關(經) '!L30+'歲出機關 (資)'!L30</f>
        <v>505264635</v>
      </c>
      <c r="M30" s="110">
        <f>'歲出機關(經) '!M30+'歲出機關 (資)'!M30</f>
        <v>-86735365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17" customFormat="1" ht="22.5" customHeight="1">
      <c r="A31" s="111"/>
      <c r="B31" s="111"/>
      <c r="C31" s="112"/>
      <c r="D31" s="112"/>
      <c r="E31" s="113"/>
      <c r="F31" s="114"/>
      <c r="G31" s="114"/>
      <c r="H31" s="114"/>
      <c r="I31" s="114"/>
      <c r="J31" s="114"/>
      <c r="K31" s="114"/>
      <c r="L31" s="114"/>
      <c r="M31" s="114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s="17" customFormat="1" ht="22.5" customHeight="1">
      <c r="A32" s="111"/>
      <c r="B32" s="111"/>
      <c r="C32" s="112"/>
      <c r="D32" s="112"/>
      <c r="E32" s="115"/>
      <c r="F32" s="114"/>
      <c r="G32" s="114"/>
      <c r="H32" s="114"/>
      <c r="I32" s="114"/>
      <c r="J32" s="114"/>
      <c r="K32" s="114"/>
      <c r="L32" s="114"/>
      <c r="M32" s="114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17" customFormat="1" ht="22.5" customHeight="1">
      <c r="A33" s="111"/>
      <c r="B33" s="111"/>
      <c r="C33" s="111"/>
      <c r="D33" s="111"/>
      <c r="E33" s="116"/>
      <c r="F33" s="117"/>
      <c r="G33" s="117"/>
      <c r="H33" s="117"/>
      <c r="I33" s="117"/>
      <c r="J33" s="117"/>
      <c r="K33" s="117"/>
      <c r="L33" s="117"/>
      <c r="M33" s="117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7" customFormat="1" ht="22.5" customHeight="1">
      <c r="A34" s="111"/>
      <c r="B34" s="111"/>
      <c r="C34" s="111"/>
      <c r="D34" s="111"/>
      <c r="E34" s="116"/>
      <c r="F34" s="117"/>
      <c r="G34" s="117"/>
      <c r="H34" s="117"/>
      <c r="I34" s="117"/>
      <c r="J34" s="117"/>
      <c r="K34" s="117"/>
      <c r="L34" s="117"/>
      <c r="M34" s="117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17" customFormat="1" ht="22.5" customHeight="1">
      <c r="A35" s="111"/>
      <c r="B35" s="111"/>
      <c r="C35" s="112"/>
      <c r="D35" s="112"/>
      <c r="E35" s="113"/>
      <c r="F35" s="114"/>
      <c r="G35" s="114"/>
      <c r="H35" s="114"/>
      <c r="I35" s="114"/>
      <c r="J35" s="114"/>
      <c r="K35" s="114"/>
      <c r="L35" s="114"/>
      <c r="M35" s="114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s="17" customFormat="1" ht="22.5" customHeight="1">
      <c r="A36" s="111"/>
      <c r="B36" s="111"/>
      <c r="C36" s="112"/>
      <c r="D36" s="112"/>
      <c r="E36" s="115"/>
      <c r="F36" s="114"/>
      <c r="G36" s="114"/>
      <c r="H36" s="114"/>
      <c r="I36" s="114"/>
      <c r="J36" s="114"/>
      <c r="K36" s="114"/>
      <c r="L36" s="114"/>
      <c r="M36" s="114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s="17" customFormat="1" ht="22.5" customHeight="1">
      <c r="A37" s="111"/>
      <c r="B37" s="111"/>
      <c r="C37" s="111"/>
      <c r="D37" s="111"/>
      <c r="E37" s="116"/>
      <c r="F37" s="117"/>
      <c r="G37" s="117"/>
      <c r="H37" s="117"/>
      <c r="I37" s="117"/>
      <c r="J37" s="117"/>
      <c r="K37" s="117"/>
      <c r="L37" s="117"/>
      <c r="M37" s="117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s="17" customFormat="1" ht="39" customHeight="1">
      <c r="A38" s="111"/>
      <c r="B38" s="111"/>
      <c r="C38" s="111"/>
      <c r="D38" s="111"/>
      <c r="E38" s="116"/>
      <c r="F38" s="117"/>
      <c r="G38" s="117"/>
      <c r="H38" s="117"/>
      <c r="I38" s="117"/>
      <c r="J38" s="117"/>
      <c r="K38" s="117"/>
      <c r="L38" s="117"/>
      <c r="M38" s="117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s="17" customFormat="1" ht="20.25" customHeight="1">
      <c r="A39" s="111"/>
      <c r="B39" s="111"/>
      <c r="C39" s="112"/>
      <c r="D39" s="112"/>
      <c r="E39" s="115"/>
      <c r="F39" s="114"/>
      <c r="G39" s="114"/>
      <c r="H39" s="114"/>
      <c r="I39" s="114"/>
      <c r="J39" s="114"/>
      <c r="K39" s="114"/>
      <c r="L39" s="114"/>
      <c r="M39" s="114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s="17" customFormat="1" ht="20.25" customHeight="1">
      <c r="A40" s="111"/>
      <c r="B40" s="111"/>
      <c r="C40" s="112"/>
      <c r="D40" s="112"/>
      <c r="E40" s="113"/>
      <c r="F40" s="114"/>
      <c r="G40" s="114"/>
      <c r="H40" s="114"/>
      <c r="I40" s="114"/>
      <c r="J40" s="114"/>
      <c r="K40" s="114"/>
      <c r="L40" s="114"/>
      <c r="M40" s="114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s="17" customFormat="1" ht="20.25" customHeight="1">
      <c r="A41" s="111"/>
      <c r="B41" s="111"/>
      <c r="C41" s="112"/>
      <c r="D41" s="112"/>
      <c r="E41" s="115"/>
      <c r="F41" s="114"/>
      <c r="G41" s="114"/>
      <c r="H41" s="114"/>
      <c r="I41" s="114"/>
      <c r="J41" s="114"/>
      <c r="K41" s="114"/>
      <c r="L41" s="114"/>
      <c r="M41" s="114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s="17" customFormat="1" ht="39" customHeight="1">
      <c r="A42" s="111"/>
      <c r="B42" s="111"/>
      <c r="C42" s="111"/>
      <c r="D42" s="111"/>
      <c r="E42" s="116"/>
      <c r="F42" s="117"/>
      <c r="G42" s="117"/>
      <c r="H42" s="117"/>
      <c r="I42" s="117"/>
      <c r="J42" s="117"/>
      <c r="K42" s="117"/>
      <c r="L42" s="117"/>
      <c r="M42" s="117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13" s="17" customFormat="1" ht="21" customHeight="1">
      <c r="A43" s="111"/>
      <c r="B43" s="111"/>
      <c r="C43" s="112"/>
      <c r="D43" s="112"/>
      <c r="E43" s="113"/>
      <c r="F43" s="114"/>
      <c r="G43" s="114"/>
      <c r="H43" s="114"/>
      <c r="I43" s="114"/>
      <c r="J43" s="114"/>
      <c r="K43" s="114"/>
      <c r="L43" s="114"/>
      <c r="M43" s="114"/>
    </row>
    <row r="44" spans="1:13" s="17" customFormat="1" ht="21" customHeight="1">
      <c r="A44" s="111"/>
      <c r="B44" s="111"/>
      <c r="C44" s="112"/>
      <c r="D44" s="112"/>
      <c r="E44" s="115"/>
      <c r="F44" s="114"/>
      <c r="G44" s="114"/>
      <c r="H44" s="114"/>
      <c r="I44" s="114"/>
      <c r="J44" s="114"/>
      <c r="K44" s="114"/>
      <c r="L44" s="114"/>
      <c r="M44" s="114"/>
    </row>
    <row r="45" spans="1:13" s="17" customFormat="1" ht="21" customHeight="1">
      <c r="A45" s="111"/>
      <c r="B45" s="111"/>
      <c r="C45" s="111"/>
      <c r="D45" s="111"/>
      <c r="E45" s="116"/>
      <c r="F45" s="117"/>
      <c r="G45" s="117"/>
      <c r="H45" s="117"/>
      <c r="I45" s="117"/>
      <c r="J45" s="117"/>
      <c r="K45" s="117"/>
      <c r="L45" s="117"/>
      <c r="M45" s="117"/>
    </row>
    <row r="46" spans="1:13" s="17" customFormat="1" ht="21" customHeight="1">
      <c r="A46" s="111"/>
      <c r="B46" s="111"/>
      <c r="C46" s="111"/>
      <c r="D46" s="111"/>
      <c r="E46" s="116"/>
      <c r="F46" s="117"/>
      <c r="G46" s="117"/>
      <c r="H46" s="117"/>
      <c r="I46" s="117"/>
      <c r="J46" s="117"/>
      <c r="K46" s="117"/>
      <c r="L46" s="117"/>
      <c r="M46" s="117"/>
    </row>
    <row r="47" spans="1:13" s="17" customFormat="1" ht="21" customHeight="1">
      <c r="A47" s="111"/>
      <c r="B47" s="111"/>
      <c r="C47" s="112"/>
      <c r="D47" s="112"/>
      <c r="E47" s="115"/>
      <c r="F47" s="114"/>
      <c r="G47" s="114"/>
      <c r="H47" s="114"/>
      <c r="I47" s="114"/>
      <c r="J47" s="114"/>
      <c r="K47" s="114"/>
      <c r="L47" s="114"/>
      <c r="M47" s="114"/>
    </row>
    <row r="48" spans="1:13" s="17" customFormat="1" ht="21" customHeight="1">
      <c r="A48" s="111"/>
      <c r="B48" s="111"/>
      <c r="C48" s="112"/>
      <c r="D48" s="112"/>
      <c r="E48" s="113"/>
      <c r="F48" s="114"/>
      <c r="G48" s="114"/>
      <c r="H48" s="114"/>
      <c r="I48" s="114"/>
      <c r="J48" s="114"/>
      <c r="K48" s="114"/>
      <c r="L48" s="114"/>
      <c r="M48" s="114"/>
    </row>
    <row r="49" spans="1:13" s="17" customFormat="1" ht="21" customHeight="1">
      <c r="A49" s="111"/>
      <c r="B49" s="111"/>
      <c r="C49" s="112"/>
      <c r="D49" s="112"/>
      <c r="E49" s="115"/>
      <c r="F49" s="114"/>
      <c r="G49" s="114"/>
      <c r="H49" s="114"/>
      <c r="I49" s="114"/>
      <c r="J49" s="114"/>
      <c r="K49" s="114"/>
      <c r="L49" s="114"/>
      <c r="M49" s="114"/>
    </row>
    <row r="50" spans="1:13" s="17" customFormat="1" ht="22.5" customHeight="1">
      <c r="A50" s="111"/>
      <c r="B50" s="111"/>
      <c r="C50" s="111"/>
      <c r="D50" s="111"/>
      <c r="E50" s="116"/>
      <c r="F50" s="117"/>
      <c r="G50" s="117"/>
      <c r="H50" s="117"/>
      <c r="I50" s="117"/>
      <c r="J50" s="117"/>
      <c r="K50" s="117"/>
      <c r="L50" s="117"/>
      <c r="M50" s="117"/>
    </row>
    <row r="51" spans="1:13" s="17" customFormat="1" ht="21" customHeight="1">
      <c r="A51" s="111"/>
      <c r="B51" s="111"/>
      <c r="C51" s="111"/>
      <c r="D51" s="111"/>
      <c r="E51" s="116"/>
      <c r="F51" s="117"/>
      <c r="G51" s="117"/>
      <c r="H51" s="117"/>
      <c r="I51" s="117"/>
      <c r="J51" s="117"/>
      <c r="K51" s="117"/>
      <c r="L51" s="117"/>
      <c r="M51" s="117"/>
    </row>
    <row r="52" spans="1:13" s="17" customFormat="1" ht="21.75" customHeight="1">
      <c r="A52" s="111"/>
      <c r="B52" s="111"/>
      <c r="C52" s="111"/>
      <c r="D52" s="111"/>
      <c r="E52" s="116"/>
      <c r="F52" s="117"/>
      <c r="G52" s="117"/>
      <c r="H52" s="117"/>
      <c r="I52" s="117"/>
      <c r="J52" s="117"/>
      <c r="K52" s="117"/>
      <c r="L52" s="117"/>
      <c r="M52" s="117"/>
    </row>
    <row r="53" spans="1:13" s="17" customFormat="1" ht="21.75" customHeight="1">
      <c r="A53" s="111"/>
      <c r="B53" s="111"/>
      <c r="C53" s="111"/>
      <c r="D53" s="111"/>
      <c r="E53" s="116"/>
      <c r="F53" s="117"/>
      <c r="G53" s="117"/>
      <c r="H53" s="117"/>
      <c r="I53" s="117"/>
      <c r="J53" s="117"/>
      <c r="K53" s="117"/>
      <c r="L53" s="117"/>
      <c r="M53" s="117"/>
    </row>
    <row r="54" spans="1:13" s="17" customFormat="1" ht="23.25" customHeight="1">
      <c r="A54" s="111"/>
      <c r="B54" s="111"/>
      <c r="C54" s="111"/>
      <c r="D54" s="111"/>
      <c r="E54" s="116"/>
      <c r="F54" s="117"/>
      <c r="G54" s="117"/>
      <c r="H54" s="117"/>
      <c r="I54" s="117"/>
      <c r="J54" s="117"/>
      <c r="K54" s="117"/>
      <c r="L54" s="117"/>
      <c r="M54" s="117"/>
    </row>
    <row r="55" spans="1:13" s="17" customFormat="1" ht="21" customHeight="1">
      <c r="A55" s="111"/>
      <c r="B55" s="111"/>
      <c r="C55" s="111"/>
      <c r="D55" s="111"/>
      <c r="E55" s="116"/>
      <c r="F55" s="117"/>
      <c r="G55" s="117"/>
      <c r="H55" s="117"/>
      <c r="I55" s="117"/>
      <c r="J55" s="117"/>
      <c r="K55" s="117"/>
      <c r="L55" s="117"/>
      <c r="M55" s="117"/>
    </row>
    <row r="56" spans="1:13" s="17" customFormat="1" ht="21.75" customHeight="1">
      <c r="A56" s="111"/>
      <c r="B56" s="111"/>
      <c r="C56" s="111"/>
      <c r="D56" s="111"/>
      <c r="E56" s="116"/>
      <c r="F56" s="117"/>
      <c r="G56" s="117"/>
      <c r="H56" s="117"/>
      <c r="I56" s="117"/>
      <c r="J56" s="117"/>
      <c r="K56" s="117"/>
      <c r="L56" s="117"/>
      <c r="M56" s="117"/>
    </row>
    <row r="57" spans="1:13" s="17" customFormat="1" ht="23.25" customHeight="1">
      <c r="A57" s="111"/>
      <c r="B57" s="111"/>
      <c r="C57" s="111"/>
      <c r="D57" s="111"/>
      <c r="E57" s="116"/>
      <c r="F57" s="117"/>
      <c r="G57" s="117"/>
      <c r="H57" s="117"/>
      <c r="I57" s="117"/>
      <c r="J57" s="117"/>
      <c r="K57" s="117"/>
      <c r="L57" s="117"/>
      <c r="M57" s="117"/>
    </row>
    <row r="58" spans="1:13" s="17" customFormat="1" ht="20.25" customHeight="1">
      <c r="A58" s="111"/>
      <c r="B58" s="111"/>
      <c r="C58" s="111"/>
      <c r="D58" s="111"/>
      <c r="E58" s="116"/>
      <c r="F58" s="117"/>
      <c r="G58" s="117"/>
      <c r="H58" s="117"/>
      <c r="I58" s="117"/>
      <c r="J58" s="117"/>
      <c r="K58" s="117"/>
      <c r="L58" s="117"/>
      <c r="M58" s="117"/>
    </row>
    <row r="59" spans="1:13" s="17" customFormat="1" ht="20.25" customHeight="1">
      <c r="A59" s="111"/>
      <c r="B59" s="111"/>
      <c r="C59" s="111"/>
      <c r="D59" s="111"/>
      <c r="E59" s="116"/>
      <c r="F59" s="117"/>
      <c r="G59" s="117"/>
      <c r="H59" s="117"/>
      <c r="I59" s="117"/>
      <c r="J59" s="117"/>
      <c r="K59" s="117"/>
      <c r="L59" s="117"/>
      <c r="M59" s="117"/>
    </row>
    <row r="60" spans="1:13" s="17" customFormat="1" ht="20.25" customHeight="1">
      <c r="A60" s="111"/>
      <c r="B60" s="111"/>
      <c r="C60" s="111"/>
      <c r="D60" s="111"/>
      <c r="E60" s="113"/>
      <c r="F60" s="114"/>
      <c r="G60" s="114"/>
      <c r="H60" s="114"/>
      <c r="I60" s="114"/>
      <c r="J60" s="114"/>
      <c r="K60" s="114"/>
      <c r="L60" s="114"/>
      <c r="M60" s="114"/>
    </row>
    <row r="61" spans="1:13" s="17" customFormat="1" ht="20.25" customHeight="1">
      <c r="A61" s="111"/>
      <c r="B61" s="111"/>
      <c r="C61" s="111"/>
      <c r="D61" s="111"/>
      <c r="E61" s="115"/>
      <c r="F61" s="114"/>
      <c r="G61" s="114"/>
      <c r="H61" s="114"/>
      <c r="I61" s="114"/>
      <c r="J61" s="114"/>
      <c r="K61" s="114"/>
      <c r="L61" s="114"/>
      <c r="M61" s="114"/>
    </row>
    <row r="62" spans="1:13" s="17" customFormat="1" ht="20.25" customHeight="1">
      <c r="A62" s="111"/>
      <c r="B62" s="111"/>
      <c r="C62" s="111"/>
      <c r="D62" s="111"/>
      <c r="E62" s="116"/>
      <c r="F62" s="117"/>
      <c r="G62" s="117"/>
      <c r="H62" s="117"/>
      <c r="I62" s="117"/>
      <c r="J62" s="117"/>
      <c r="K62" s="117"/>
      <c r="L62" s="117"/>
      <c r="M62" s="117"/>
    </row>
    <row r="63" spans="1:13" s="17" customFormat="1" ht="20.25" customHeight="1">
      <c r="A63" s="111"/>
      <c r="B63" s="111"/>
      <c r="C63" s="111"/>
      <c r="D63" s="111"/>
      <c r="E63" s="116"/>
      <c r="F63" s="117"/>
      <c r="G63" s="117"/>
      <c r="H63" s="117"/>
      <c r="I63" s="117"/>
      <c r="J63" s="117"/>
      <c r="K63" s="117"/>
      <c r="L63" s="117"/>
      <c r="M63" s="117"/>
    </row>
    <row r="64" spans="1:13" s="17" customFormat="1" ht="20.25" customHeight="1">
      <c r="A64" s="111"/>
      <c r="B64" s="111"/>
      <c r="C64" s="112"/>
      <c r="D64" s="112"/>
      <c r="E64" s="113"/>
      <c r="F64" s="114"/>
      <c r="G64" s="114"/>
      <c r="H64" s="114"/>
      <c r="I64" s="114"/>
      <c r="J64" s="114"/>
      <c r="K64" s="114"/>
      <c r="L64" s="114"/>
      <c r="M64" s="114"/>
    </row>
    <row r="65" spans="1:13" s="17" customFormat="1" ht="20.25" customHeight="1">
      <c r="A65" s="111"/>
      <c r="B65" s="111"/>
      <c r="C65" s="112"/>
      <c r="D65" s="112"/>
      <c r="E65" s="115"/>
      <c r="F65" s="114"/>
      <c r="G65" s="114"/>
      <c r="H65" s="114"/>
      <c r="I65" s="114"/>
      <c r="J65" s="114"/>
      <c r="K65" s="114"/>
      <c r="L65" s="114"/>
      <c r="M65" s="114"/>
    </row>
    <row r="66" spans="1:13" s="17" customFormat="1" ht="20.25" customHeight="1">
      <c r="A66" s="111"/>
      <c r="B66" s="111"/>
      <c r="C66" s="111"/>
      <c r="D66" s="111"/>
      <c r="E66" s="116"/>
      <c r="F66" s="117"/>
      <c r="G66" s="117"/>
      <c r="H66" s="117"/>
      <c r="I66" s="117"/>
      <c r="J66" s="117"/>
      <c r="K66" s="117"/>
      <c r="L66" s="117"/>
      <c r="M66" s="117"/>
    </row>
    <row r="67" spans="1:13" s="17" customFormat="1" ht="20.25" customHeight="1">
      <c r="A67" s="111"/>
      <c r="B67" s="111"/>
      <c r="C67" s="111"/>
      <c r="D67" s="111"/>
      <c r="E67" s="116"/>
      <c r="F67" s="117"/>
      <c r="G67" s="117"/>
      <c r="H67" s="117"/>
      <c r="I67" s="117"/>
      <c r="J67" s="117"/>
      <c r="K67" s="117"/>
      <c r="L67" s="117"/>
      <c r="M67" s="117"/>
    </row>
    <row r="68" spans="1:13" s="17" customFormat="1" ht="20.25" customHeight="1">
      <c r="A68" s="111"/>
      <c r="B68" s="111"/>
      <c r="C68" s="111"/>
      <c r="D68" s="111"/>
      <c r="E68" s="118"/>
      <c r="F68" s="119"/>
      <c r="G68" s="119"/>
      <c r="H68" s="119"/>
      <c r="I68" s="119"/>
      <c r="J68" s="119"/>
      <c r="K68" s="119"/>
      <c r="L68" s="119"/>
      <c r="M68" s="119"/>
    </row>
    <row r="69" spans="1:13" s="17" customFormat="1" ht="132.75" customHeight="1">
      <c r="A69" s="120"/>
      <c r="B69" s="120"/>
      <c r="C69" s="120"/>
      <c r="D69" s="120"/>
      <c r="E69" s="121"/>
      <c r="F69" s="122"/>
      <c r="G69" s="122"/>
      <c r="H69" s="122"/>
      <c r="I69" s="122"/>
      <c r="J69" s="122"/>
      <c r="K69" s="122"/>
      <c r="L69" s="122"/>
      <c r="M69" s="122"/>
    </row>
    <row r="70" spans="1:13" ht="177" customHeight="1">
      <c r="A70" s="120"/>
      <c r="B70" s="120"/>
      <c r="C70" s="123"/>
      <c r="D70" s="123"/>
      <c r="E70" s="1"/>
      <c r="F70" s="1"/>
      <c r="G70" s="1"/>
      <c r="H70" s="1"/>
      <c r="I70" s="1"/>
      <c r="J70" s="1"/>
      <c r="K70" s="1"/>
      <c r="L70" s="1"/>
      <c r="M70" s="1"/>
    </row>
    <row r="71" spans="9:13" ht="30.75" customHeight="1">
      <c r="I71" s="1"/>
      <c r="M71" s="1"/>
    </row>
    <row r="72" ht="15.75">
      <c r="M72" s="1"/>
    </row>
    <row r="73" ht="15.75">
      <c r="M73" s="1"/>
    </row>
    <row r="74" ht="15.75">
      <c r="M74" s="1"/>
    </row>
    <row r="75" ht="15.75">
      <c r="M75" s="1"/>
    </row>
    <row r="76" ht="15.75">
      <c r="M76" s="1"/>
    </row>
    <row r="77" ht="15.75">
      <c r="M77" s="1"/>
    </row>
    <row r="78" ht="15.75">
      <c r="M78" s="1"/>
    </row>
    <row r="79" ht="15.75">
      <c r="M79" s="1"/>
    </row>
    <row r="80" ht="15.75">
      <c r="M80" s="1"/>
    </row>
    <row r="81" ht="15.75">
      <c r="M81" s="1"/>
    </row>
    <row r="82" ht="15.75">
      <c r="M82" s="1"/>
    </row>
    <row r="83" ht="15.75">
      <c r="M83" s="1"/>
    </row>
    <row r="84" ht="15.75">
      <c r="M84" s="1"/>
    </row>
    <row r="85" ht="15.75">
      <c r="M85" s="1"/>
    </row>
    <row r="86" ht="15.75">
      <c r="M86" s="1"/>
    </row>
    <row r="87" ht="15.75">
      <c r="M87" s="1"/>
    </row>
    <row r="88" ht="15.75">
      <c r="M88" s="1"/>
    </row>
    <row r="89" ht="15.75">
      <c r="M89" s="1"/>
    </row>
    <row r="90" ht="15.75">
      <c r="M90" s="1"/>
    </row>
    <row r="91" ht="15.75">
      <c r="M91" s="1"/>
    </row>
    <row r="92" ht="15.75">
      <c r="M92" s="1"/>
    </row>
    <row r="93" ht="15.75">
      <c r="M93" s="1"/>
    </row>
    <row r="94" ht="15.75">
      <c r="M94" s="1"/>
    </row>
    <row r="95" ht="15.75">
      <c r="M95" s="1"/>
    </row>
    <row r="96" ht="15.75">
      <c r="M96" s="1"/>
    </row>
    <row r="97" ht="15.75">
      <c r="M97" s="1"/>
    </row>
    <row r="98" ht="15.75">
      <c r="M98" s="1"/>
    </row>
    <row r="99" ht="15.75">
      <c r="M99" s="1"/>
    </row>
    <row r="100" ht="15.75">
      <c r="M100" s="1"/>
    </row>
    <row r="101" ht="15.75">
      <c r="M101" s="1"/>
    </row>
    <row r="102" ht="15.75">
      <c r="M102" s="1"/>
    </row>
    <row r="103" ht="15.75">
      <c r="M103" s="1"/>
    </row>
    <row r="104" ht="15.75">
      <c r="M104" s="1"/>
    </row>
    <row r="105" ht="15.75">
      <c r="M105" s="1"/>
    </row>
    <row r="106" ht="15.75">
      <c r="M106" s="1"/>
    </row>
    <row r="107" ht="15.75">
      <c r="M107" s="1"/>
    </row>
    <row r="108" ht="15.75">
      <c r="M108" s="1"/>
    </row>
    <row r="109" ht="15.75">
      <c r="M109" s="1"/>
    </row>
  </sheetData>
  <mergeCells count="3">
    <mergeCell ref="M5:M6"/>
    <mergeCell ref="A5:E5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7"/>
  <sheetViews>
    <sheetView zoomScale="75" zoomScaleNormal="75" workbookViewId="0" topLeftCell="A4">
      <selection activeCell="M7" sqref="M7:M30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7.125" style="0" customWidth="1"/>
    <col min="6" max="6" width="17.125" style="0" customWidth="1"/>
    <col min="7" max="7" width="14.625" style="0" customWidth="1"/>
    <col min="8" max="9" width="17.125" style="0" customWidth="1"/>
    <col min="10" max="10" width="15.125" style="0" customWidth="1"/>
    <col min="11" max="13" width="17.1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38</v>
      </c>
    </row>
    <row r="3" spans="1:9" s="17" customFormat="1" ht="27.75" customHeight="1">
      <c r="A3" s="18"/>
      <c r="B3" s="19"/>
      <c r="C3" s="20"/>
      <c r="D3" s="19"/>
      <c r="E3" s="21"/>
      <c r="H3" s="11" t="s">
        <v>41</v>
      </c>
      <c r="I3" s="2" t="s">
        <v>42</v>
      </c>
    </row>
    <row r="4" spans="1:13" s="17" customFormat="1" ht="24.75" customHeight="1" thickBot="1">
      <c r="A4" s="143" t="s">
        <v>13</v>
      </c>
      <c r="B4" s="143"/>
      <c r="C4" s="143"/>
      <c r="D4" s="143"/>
      <c r="E4" s="22"/>
      <c r="H4" s="23" t="s">
        <v>39</v>
      </c>
      <c r="I4" s="69" t="s">
        <v>32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3" t="s">
        <v>5</v>
      </c>
      <c r="E6" s="34" t="s">
        <v>6</v>
      </c>
      <c r="F6" s="32" t="s">
        <v>19</v>
      </c>
      <c r="G6" s="32" t="s">
        <v>20</v>
      </c>
      <c r="H6" s="36" t="s">
        <v>7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7" customHeight="1">
      <c r="A7" s="37"/>
      <c r="B7" s="38"/>
      <c r="C7" s="39"/>
      <c r="D7" s="39"/>
      <c r="E7" s="40" t="s">
        <v>24</v>
      </c>
      <c r="F7" s="41">
        <f aca="true" t="shared" si="0" ref="F7:K7">F8+F13+F20+F25</f>
        <v>859780000</v>
      </c>
      <c r="G7" s="41">
        <f t="shared" si="0"/>
        <v>0</v>
      </c>
      <c r="H7" s="42">
        <f t="shared" si="0"/>
        <v>859780000</v>
      </c>
      <c r="I7" s="43">
        <f t="shared" si="0"/>
        <v>549790090</v>
      </c>
      <c r="J7" s="41">
        <f t="shared" si="0"/>
        <v>14495611</v>
      </c>
      <c r="K7" s="41">
        <f t="shared" si="0"/>
        <v>238408046</v>
      </c>
      <c r="L7" s="41">
        <f>I7+J7+K7</f>
        <v>802693747</v>
      </c>
      <c r="M7" s="70">
        <f>L7-H7</f>
        <v>-57086253</v>
      </c>
      <c r="N7" s="44"/>
    </row>
    <row r="8" spans="1:23" s="45" customFormat="1" ht="24" customHeight="1">
      <c r="A8" s="79">
        <v>1</v>
      </c>
      <c r="B8" s="80"/>
      <c r="C8" s="81"/>
      <c r="D8" s="81"/>
      <c r="E8" s="82" t="s">
        <v>43</v>
      </c>
      <c r="F8" s="41">
        <f aca="true" t="shared" si="1" ref="F8:K8">F9</f>
        <v>414500000</v>
      </c>
      <c r="G8" s="41">
        <f t="shared" si="1"/>
        <v>0</v>
      </c>
      <c r="H8" s="68">
        <f t="shared" si="1"/>
        <v>414500000</v>
      </c>
      <c r="I8" s="5">
        <f t="shared" si="1"/>
        <v>289106302</v>
      </c>
      <c r="J8" s="41">
        <f t="shared" si="1"/>
        <v>0</v>
      </c>
      <c r="K8" s="41">
        <f t="shared" si="1"/>
        <v>111363140</v>
      </c>
      <c r="L8" s="41">
        <f aca="true" t="shared" si="2" ref="L8:L30">I8+J8+K8</f>
        <v>400469442</v>
      </c>
      <c r="M8" s="70">
        <f>L8-H8</f>
        <v>-14030558</v>
      </c>
      <c r="N8" s="51"/>
      <c r="O8" s="52"/>
      <c r="P8" s="52"/>
      <c r="Q8" s="52"/>
      <c r="R8" s="52"/>
      <c r="S8" s="52"/>
      <c r="T8" s="52"/>
      <c r="U8" s="52"/>
      <c r="V8" s="52"/>
      <c r="W8" s="52"/>
    </row>
    <row r="9" spans="1:23" s="45" customFormat="1" ht="24" customHeight="1">
      <c r="A9" s="79"/>
      <c r="B9" s="80">
        <v>1</v>
      </c>
      <c r="C9" s="81"/>
      <c r="D9" s="81"/>
      <c r="E9" s="87" t="s">
        <v>44</v>
      </c>
      <c r="F9" s="41">
        <f>F10</f>
        <v>414500000</v>
      </c>
      <c r="G9" s="41">
        <v>0</v>
      </c>
      <c r="H9" s="68">
        <f aca="true" t="shared" si="3" ref="H9:H30">G9+F9</f>
        <v>414500000</v>
      </c>
      <c r="I9" s="5">
        <f>I10</f>
        <v>289106302</v>
      </c>
      <c r="J9" s="41">
        <f>J10</f>
        <v>0</v>
      </c>
      <c r="K9" s="41">
        <f>K10</f>
        <v>111363140</v>
      </c>
      <c r="L9" s="41">
        <f t="shared" si="2"/>
        <v>400469442</v>
      </c>
      <c r="M9" s="70">
        <f>M10</f>
        <v>-14030558</v>
      </c>
      <c r="N9" s="51"/>
      <c r="O9" s="52"/>
      <c r="P9" s="52"/>
      <c r="Q9" s="52"/>
      <c r="R9" s="52"/>
      <c r="S9" s="52"/>
      <c r="T9" s="52"/>
      <c r="U9" s="52"/>
      <c r="V9" s="52"/>
      <c r="W9" s="52"/>
    </row>
    <row r="10" spans="1:23" s="45" customFormat="1" ht="24" customHeight="1">
      <c r="A10" s="79"/>
      <c r="B10" s="80"/>
      <c r="C10" s="81"/>
      <c r="D10" s="81"/>
      <c r="E10" s="88" t="s">
        <v>45</v>
      </c>
      <c r="F10" s="41">
        <f>F11</f>
        <v>414500000</v>
      </c>
      <c r="G10" s="41">
        <v>0</v>
      </c>
      <c r="H10" s="68">
        <f t="shared" si="3"/>
        <v>414500000</v>
      </c>
      <c r="I10" s="5">
        <f>I11</f>
        <v>289106302</v>
      </c>
      <c r="J10" s="41">
        <f aca="true" t="shared" si="4" ref="J10:M11">J11</f>
        <v>0</v>
      </c>
      <c r="K10" s="41">
        <f t="shared" si="4"/>
        <v>111363140</v>
      </c>
      <c r="L10" s="41">
        <f t="shared" si="2"/>
        <v>400469442</v>
      </c>
      <c r="M10" s="70">
        <f t="shared" si="4"/>
        <v>-14030558</v>
      </c>
      <c r="N10" s="51"/>
      <c r="O10" s="52"/>
      <c r="P10" s="52"/>
      <c r="Q10" s="52"/>
      <c r="R10" s="52"/>
      <c r="S10" s="52"/>
      <c r="T10" s="52"/>
      <c r="U10" s="52"/>
      <c r="V10" s="52"/>
      <c r="W10" s="52"/>
    </row>
    <row r="11" spans="1:14" s="52" customFormat="1" ht="24" customHeight="1">
      <c r="A11" s="79"/>
      <c r="B11" s="80"/>
      <c r="C11" s="80">
        <v>1</v>
      </c>
      <c r="D11" s="80"/>
      <c r="E11" s="89" t="s">
        <v>46</v>
      </c>
      <c r="F11" s="55">
        <f>F12</f>
        <v>414500000</v>
      </c>
      <c r="G11" s="55">
        <v>0</v>
      </c>
      <c r="H11" s="56">
        <f t="shared" si="3"/>
        <v>414500000</v>
      </c>
      <c r="I11" s="7">
        <f>I12</f>
        <v>289106302</v>
      </c>
      <c r="J11" s="55">
        <f t="shared" si="4"/>
        <v>0</v>
      </c>
      <c r="K11" s="55">
        <f t="shared" si="4"/>
        <v>111363140</v>
      </c>
      <c r="L11" s="55">
        <f t="shared" si="2"/>
        <v>400469442</v>
      </c>
      <c r="M11" s="124">
        <f t="shared" si="4"/>
        <v>-14030558</v>
      </c>
      <c r="N11" s="51"/>
    </row>
    <row r="12" spans="1:14" s="52" customFormat="1" ht="24" customHeight="1">
      <c r="A12" s="79"/>
      <c r="B12" s="80"/>
      <c r="C12" s="80"/>
      <c r="D12" s="80">
        <v>1</v>
      </c>
      <c r="E12" s="101" t="s">
        <v>47</v>
      </c>
      <c r="F12" s="55">
        <v>414500000</v>
      </c>
      <c r="G12" s="55">
        <v>0</v>
      </c>
      <c r="H12" s="56">
        <f t="shared" si="3"/>
        <v>414500000</v>
      </c>
      <c r="I12" s="7">
        <v>289106302</v>
      </c>
      <c r="J12" s="55">
        <v>0</v>
      </c>
      <c r="K12" s="55">
        <v>111363140</v>
      </c>
      <c r="L12" s="55">
        <f t="shared" si="2"/>
        <v>400469442</v>
      </c>
      <c r="M12" s="124">
        <f>L12-H12</f>
        <v>-14030558</v>
      </c>
      <c r="N12" s="51"/>
    </row>
    <row r="13" spans="1:23" s="17" customFormat="1" ht="24" customHeight="1">
      <c r="A13" s="79">
        <v>2</v>
      </c>
      <c r="B13" s="80"/>
      <c r="C13" s="81"/>
      <c r="D13" s="81"/>
      <c r="E13" s="95" t="s">
        <v>48</v>
      </c>
      <c r="F13" s="41">
        <f>F14</f>
        <v>296780000</v>
      </c>
      <c r="G13" s="41">
        <f>G14</f>
        <v>0</v>
      </c>
      <c r="H13" s="68">
        <f t="shared" si="3"/>
        <v>296780000</v>
      </c>
      <c r="I13" s="5">
        <f aca="true" t="shared" si="5" ref="I13:K14">I14</f>
        <v>139242168</v>
      </c>
      <c r="J13" s="41">
        <f t="shared" si="5"/>
        <v>14495611</v>
      </c>
      <c r="K13" s="41">
        <f t="shared" si="5"/>
        <v>99986651</v>
      </c>
      <c r="L13" s="41">
        <f t="shared" si="2"/>
        <v>253724430</v>
      </c>
      <c r="M13" s="124">
        <f aca="true" t="shared" si="6" ref="M13:M30">L13-H13</f>
        <v>-43055570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13" s="52" customFormat="1" ht="24" customHeight="1">
      <c r="A14" s="79"/>
      <c r="B14" s="80">
        <v>1</v>
      </c>
      <c r="C14" s="80"/>
      <c r="D14" s="81"/>
      <c r="E14" s="96" t="s">
        <v>49</v>
      </c>
      <c r="F14" s="41">
        <f>F15</f>
        <v>296780000</v>
      </c>
      <c r="G14" s="41">
        <f>G15</f>
        <v>0</v>
      </c>
      <c r="H14" s="68">
        <f t="shared" si="3"/>
        <v>296780000</v>
      </c>
      <c r="I14" s="5">
        <f t="shared" si="5"/>
        <v>139242168</v>
      </c>
      <c r="J14" s="41">
        <f t="shared" si="5"/>
        <v>14495611</v>
      </c>
      <c r="K14" s="41">
        <f t="shared" si="5"/>
        <v>99986651</v>
      </c>
      <c r="L14" s="41">
        <f t="shared" si="2"/>
        <v>253724430</v>
      </c>
      <c r="M14" s="124">
        <f t="shared" si="6"/>
        <v>-43055570</v>
      </c>
    </row>
    <row r="15" spans="1:13" s="45" customFormat="1" ht="24" customHeight="1">
      <c r="A15" s="97"/>
      <c r="B15" s="81"/>
      <c r="C15" s="81"/>
      <c r="D15" s="81"/>
      <c r="E15" s="98" t="s">
        <v>45</v>
      </c>
      <c r="F15" s="41">
        <f>F16+F17+F18</f>
        <v>296780000</v>
      </c>
      <c r="G15" s="41">
        <f>G16+G17+G18</f>
        <v>0</v>
      </c>
      <c r="H15" s="68">
        <f t="shared" si="3"/>
        <v>296780000</v>
      </c>
      <c r="I15" s="5">
        <f>I16+I17+I18</f>
        <v>139242168</v>
      </c>
      <c r="J15" s="41">
        <f>J16+J17+J18</f>
        <v>14495611</v>
      </c>
      <c r="K15" s="41">
        <f>K16+K17+K18</f>
        <v>99986651</v>
      </c>
      <c r="L15" s="41">
        <f t="shared" si="2"/>
        <v>253724430</v>
      </c>
      <c r="M15" s="70">
        <f t="shared" si="6"/>
        <v>-43055570</v>
      </c>
    </row>
    <row r="16" spans="1:23" s="17" customFormat="1" ht="39" customHeight="1">
      <c r="A16" s="79"/>
      <c r="B16" s="80"/>
      <c r="C16" s="80">
        <v>1</v>
      </c>
      <c r="D16" s="80"/>
      <c r="E16" s="94" t="s">
        <v>50</v>
      </c>
      <c r="F16" s="55">
        <v>100000000</v>
      </c>
      <c r="G16" s="55">
        <v>0</v>
      </c>
      <c r="H16" s="56">
        <f t="shared" si="3"/>
        <v>100000000</v>
      </c>
      <c r="I16" s="7">
        <v>84807526</v>
      </c>
      <c r="J16" s="55">
        <v>0</v>
      </c>
      <c r="K16" s="55">
        <v>15191976</v>
      </c>
      <c r="L16" s="55">
        <f t="shared" si="2"/>
        <v>99999502</v>
      </c>
      <c r="M16" s="124">
        <f t="shared" si="6"/>
        <v>-498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s="17" customFormat="1" ht="39" customHeight="1">
      <c r="A17" s="79"/>
      <c r="B17" s="80"/>
      <c r="C17" s="80">
        <v>2</v>
      </c>
      <c r="D17" s="80"/>
      <c r="E17" s="94" t="s">
        <v>37</v>
      </c>
      <c r="F17" s="55">
        <v>0</v>
      </c>
      <c r="G17" s="55">
        <v>0</v>
      </c>
      <c r="H17" s="56">
        <f t="shared" si="3"/>
        <v>0</v>
      </c>
      <c r="I17" s="7">
        <v>0</v>
      </c>
      <c r="J17" s="55">
        <v>0</v>
      </c>
      <c r="K17" s="55">
        <v>0</v>
      </c>
      <c r="L17" s="55">
        <f t="shared" si="2"/>
        <v>0</v>
      </c>
      <c r="M17" s="124">
        <f t="shared" si="6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s="17" customFormat="1" ht="24" customHeight="1">
      <c r="A18" s="79"/>
      <c r="B18" s="80"/>
      <c r="C18" s="80">
        <v>3</v>
      </c>
      <c r="D18" s="80"/>
      <c r="E18" s="94" t="s">
        <v>51</v>
      </c>
      <c r="F18" s="55">
        <f>F19</f>
        <v>196780000</v>
      </c>
      <c r="G18" s="55">
        <f>G19</f>
        <v>0</v>
      </c>
      <c r="H18" s="56">
        <f t="shared" si="3"/>
        <v>196780000</v>
      </c>
      <c r="I18" s="7">
        <f>I19</f>
        <v>54434642</v>
      </c>
      <c r="J18" s="55">
        <f>J19</f>
        <v>14495611</v>
      </c>
      <c r="K18" s="55">
        <f>K19</f>
        <v>84794675</v>
      </c>
      <c r="L18" s="55">
        <f t="shared" si="2"/>
        <v>153724928</v>
      </c>
      <c r="M18" s="124">
        <f t="shared" si="6"/>
        <v>-43055072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17" customFormat="1" ht="23.25" customHeight="1">
      <c r="A19" s="79"/>
      <c r="B19" s="80"/>
      <c r="C19" s="80"/>
      <c r="D19" s="80">
        <v>1</v>
      </c>
      <c r="E19" s="99" t="s">
        <v>52</v>
      </c>
      <c r="F19" s="55">
        <v>196780000</v>
      </c>
      <c r="G19" s="55">
        <v>0</v>
      </c>
      <c r="H19" s="56">
        <f t="shared" si="3"/>
        <v>196780000</v>
      </c>
      <c r="I19" s="7">
        <v>54434642</v>
      </c>
      <c r="J19" s="55">
        <v>14495611</v>
      </c>
      <c r="K19" s="55">
        <v>84794675</v>
      </c>
      <c r="L19" s="55">
        <f t="shared" si="2"/>
        <v>153724928</v>
      </c>
      <c r="M19" s="124">
        <f t="shared" si="6"/>
        <v>-43055072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17" customFormat="1" ht="24" customHeight="1">
      <c r="A20" s="79">
        <v>3</v>
      </c>
      <c r="B20" s="80"/>
      <c r="C20" s="80"/>
      <c r="D20" s="80"/>
      <c r="E20" s="95" t="s">
        <v>53</v>
      </c>
      <c r="F20" s="55">
        <f>F21</f>
        <v>0</v>
      </c>
      <c r="G20" s="55">
        <f aca="true" t="shared" si="7" ref="G20:K23">G21</f>
        <v>0</v>
      </c>
      <c r="H20" s="56">
        <f t="shared" si="7"/>
        <v>0</v>
      </c>
      <c r="I20" s="7">
        <f t="shared" si="7"/>
        <v>0</v>
      </c>
      <c r="J20" s="55">
        <f t="shared" si="7"/>
        <v>0</v>
      </c>
      <c r="K20" s="55">
        <f t="shared" si="7"/>
        <v>0</v>
      </c>
      <c r="L20" s="55">
        <f t="shared" si="2"/>
        <v>0</v>
      </c>
      <c r="M20" s="124">
        <f t="shared" si="6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17" customFormat="1" ht="24" customHeight="1">
      <c r="A21" s="79"/>
      <c r="B21" s="80">
        <v>1</v>
      </c>
      <c r="C21" s="80"/>
      <c r="D21" s="80"/>
      <c r="E21" s="96" t="s">
        <v>54</v>
      </c>
      <c r="F21" s="55">
        <f>F22</f>
        <v>0</v>
      </c>
      <c r="G21" s="55">
        <f t="shared" si="7"/>
        <v>0</v>
      </c>
      <c r="H21" s="56">
        <f t="shared" si="7"/>
        <v>0</v>
      </c>
      <c r="I21" s="7">
        <f t="shared" si="7"/>
        <v>0</v>
      </c>
      <c r="J21" s="55">
        <f t="shared" si="7"/>
        <v>0</v>
      </c>
      <c r="K21" s="55">
        <f t="shared" si="7"/>
        <v>0</v>
      </c>
      <c r="L21" s="55">
        <f t="shared" si="2"/>
        <v>0</v>
      </c>
      <c r="M21" s="124">
        <f t="shared" si="6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s="17" customFormat="1" ht="24" customHeight="1">
      <c r="A22" s="79"/>
      <c r="B22" s="80"/>
      <c r="C22" s="80"/>
      <c r="D22" s="80"/>
      <c r="E22" s="98" t="s">
        <v>55</v>
      </c>
      <c r="F22" s="55">
        <f>F23</f>
        <v>0</v>
      </c>
      <c r="G22" s="55">
        <f t="shared" si="7"/>
        <v>0</v>
      </c>
      <c r="H22" s="56">
        <f t="shared" si="7"/>
        <v>0</v>
      </c>
      <c r="I22" s="7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2"/>
        <v>0</v>
      </c>
      <c r="M22" s="124">
        <f t="shared" si="6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s="17" customFormat="1" ht="24" customHeight="1">
      <c r="A23" s="79"/>
      <c r="B23" s="80"/>
      <c r="C23" s="80">
        <v>1</v>
      </c>
      <c r="D23" s="80"/>
      <c r="E23" s="94" t="s">
        <v>46</v>
      </c>
      <c r="F23" s="55">
        <f>F24</f>
        <v>0</v>
      </c>
      <c r="G23" s="55">
        <f t="shared" si="7"/>
        <v>0</v>
      </c>
      <c r="H23" s="56">
        <f t="shared" si="7"/>
        <v>0</v>
      </c>
      <c r="I23" s="7">
        <f t="shared" si="7"/>
        <v>0</v>
      </c>
      <c r="J23" s="55">
        <f t="shared" si="7"/>
        <v>0</v>
      </c>
      <c r="K23" s="55">
        <f t="shared" si="7"/>
        <v>0</v>
      </c>
      <c r="L23" s="55">
        <f t="shared" si="2"/>
        <v>0</v>
      </c>
      <c r="M23" s="124">
        <f t="shared" si="6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17" customFormat="1" ht="24" customHeight="1">
      <c r="A24" s="79"/>
      <c r="B24" s="80"/>
      <c r="C24" s="80"/>
      <c r="D24" s="80">
        <v>1</v>
      </c>
      <c r="E24" s="99" t="s">
        <v>56</v>
      </c>
      <c r="F24" s="55">
        <v>0</v>
      </c>
      <c r="G24" s="55">
        <v>0</v>
      </c>
      <c r="H24" s="56">
        <f t="shared" si="3"/>
        <v>0</v>
      </c>
      <c r="I24" s="7">
        <v>0</v>
      </c>
      <c r="J24" s="55">
        <v>0</v>
      </c>
      <c r="K24" s="55">
        <v>0</v>
      </c>
      <c r="L24" s="55">
        <f t="shared" si="2"/>
        <v>0</v>
      </c>
      <c r="M24" s="124">
        <f t="shared" si="6"/>
        <v>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17" customFormat="1" ht="24" customHeight="1">
      <c r="A25" s="79">
        <v>4</v>
      </c>
      <c r="B25" s="80"/>
      <c r="C25" s="80"/>
      <c r="D25" s="80"/>
      <c r="E25" s="95" t="s">
        <v>57</v>
      </c>
      <c r="F25" s="41">
        <f aca="true" t="shared" si="8" ref="F25:G27">F26</f>
        <v>148500000</v>
      </c>
      <c r="G25" s="41">
        <f t="shared" si="8"/>
        <v>0</v>
      </c>
      <c r="H25" s="68">
        <f t="shared" si="3"/>
        <v>148500000</v>
      </c>
      <c r="I25" s="5">
        <f aca="true" t="shared" si="9" ref="I25:K27">I26</f>
        <v>121441620</v>
      </c>
      <c r="J25" s="41">
        <f t="shared" si="9"/>
        <v>0</v>
      </c>
      <c r="K25" s="41">
        <f t="shared" si="9"/>
        <v>27058255</v>
      </c>
      <c r="L25" s="41">
        <f t="shared" si="2"/>
        <v>148499875</v>
      </c>
      <c r="M25" s="70">
        <f t="shared" si="6"/>
        <v>-125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13" s="45" customFormat="1" ht="24" customHeight="1">
      <c r="A26" s="79"/>
      <c r="B26" s="80">
        <v>1</v>
      </c>
      <c r="C26" s="80"/>
      <c r="D26" s="80"/>
      <c r="E26" s="96" t="s">
        <v>58</v>
      </c>
      <c r="F26" s="41">
        <f t="shared" si="8"/>
        <v>148500000</v>
      </c>
      <c r="G26" s="41">
        <f t="shared" si="8"/>
        <v>0</v>
      </c>
      <c r="H26" s="68">
        <f t="shared" si="3"/>
        <v>148500000</v>
      </c>
      <c r="I26" s="5">
        <f t="shared" si="9"/>
        <v>121441620</v>
      </c>
      <c r="J26" s="41">
        <f t="shared" si="9"/>
        <v>0</v>
      </c>
      <c r="K26" s="41">
        <f t="shared" si="9"/>
        <v>27058255</v>
      </c>
      <c r="L26" s="41">
        <f t="shared" si="2"/>
        <v>148499875</v>
      </c>
      <c r="M26" s="70">
        <f t="shared" si="6"/>
        <v>-125</v>
      </c>
    </row>
    <row r="27" spans="1:13" s="45" customFormat="1" ht="24" customHeight="1">
      <c r="A27" s="79"/>
      <c r="B27" s="80"/>
      <c r="C27" s="80"/>
      <c r="D27" s="80"/>
      <c r="E27" s="98" t="s">
        <v>45</v>
      </c>
      <c r="F27" s="41">
        <f t="shared" si="8"/>
        <v>148500000</v>
      </c>
      <c r="G27" s="41">
        <f t="shared" si="8"/>
        <v>0</v>
      </c>
      <c r="H27" s="68">
        <f t="shared" si="3"/>
        <v>148500000</v>
      </c>
      <c r="I27" s="5">
        <f t="shared" si="9"/>
        <v>121441620</v>
      </c>
      <c r="J27" s="41">
        <f t="shared" si="9"/>
        <v>0</v>
      </c>
      <c r="K27" s="41">
        <f t="shared" si="9"/>
        <v>27058255</v>
      </c>
      <c r="L27" s="41">
        <f t="shared" si="2"/>
        <v>148499875</v>
      </c>
      <c r="M27" s="70">
        <f t="shared" si="6"/>
        <v>-125</v>
      </c>
    </row>
    <row r="28" spans="1:23" s="17" customFormat="1" ht="24" customHeight="1">
      <c r="A28" s="79"/>
      <c r="B28" s="80"/>
      <c r="C28" s="80">
        <v>1</v>
      </c>
      <c r="D28" s="80"/>
      <c r="E28" s="100" t="s">
        <v>46</v>
      </c>
      <c r="F28" s="55">
        <f aca="true" t="shared" si="10" ref="F28:K28">F29+F30</f>
        <v>148500000</v>
      </c>
      <c r="G28" s="55">
        <f t="shared" si="10"/>
        <v>0</v>
      </c>
      <c r="H28" s="56">
        <f t="shared" si="10"/>
        <v>148500000</v>
      </c>
      <c r="I28" s="7">
        <f t="shared" si="10"/>
        <v>121441620</v>
      </c>
      <c r="J28" s="55">
        <f t="shared" si="10"/>
        <v>0</v>
      </c>
      <c r="K28" s="55">
        <f t="shared" si="10"/>
        <v>27058255</v>
      </c>
      <c r="L28" s="55">
        <f t="shared" si="2"/>
        <v>148499875</v>
      </c>
      <c r="M28" s="124">
        <f t="shared" si="6"/>
        <v>-125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s="17" customFormat="1" ht="24" customHeight="1">
      <c r="A29" s="79"/>
      <c r="B29" s="80"/>
      <c r="C29" s="80"/>
      <c r="D29" s="80">
        <v>1</v>
      </c>
      <c r="E29" s="101" t="s">
        <v>59</v>
      </c>
      <c r="F29" s="55">
        <v>147000000</v>
      </c>
      <c r="G29" s="55">
        <v>0</v>
      </c>
      <c r="H29" s="56">
        <f t="shared" si="3"/>
        <v>147000000</v>
      </c>
      <c r="I29" s="7">
        <v>119941745</v>
      </c>
      <c r="J29" s="55">
        <v>0</v>
      </c>
      <c r="K29" s="55">
        <v>27058255</v>
      </c>
      <c r="L29" s="55">
        <f t="shared" si="2"/>
        <v>147000000</v>
      </c>
      <c r="M29" s="124">
        <f t="shared" si="6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s="17" customFormat="1" ht="24" customHeight="1" thickBot="1">
      <c r="A30" s="104"/>
      <c r="B30" s="105"/>
      <c r="C30" s="105"/>
      <c r="D30" s="105">
        <v>2</v>
      </c>
      <c r="E30" s="106" t="s">
        <v>60</v>
      </c>
      <c r="F30" s="125">
        <v>1500000</v>
      </c>
      <c r="G30" s="125">
        <f>G31</f>
        <v>0</v>
      </c>
      <c r="H30" s="126">
        <f t="shared" si="3"/>
        <v>1500000</v>
      </c>
      <c r="I30" s="127">
        <v>1499875</v>
      </c>
      <c r="J30" s="125">
        <v>0</v>
      </c>
      <c r="K30" s="125">
        <v>0</v>
      </c>
      <c r="L30" s="125">
        <f t="shared" si="2"/>
        <v>1499875</v>
      </c>
      <c r="M30" s="128">
        <f t="shared" si="6"/>
        <v>-125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17" customFormat="1" ht="25.5" customHeight="1">
      <c r="A31" s="129"/>
      <c r="B31" s="130"/>
      <c r="C31" s="130"/>
      <c r="D31" s="130"/>
      <c r="E31" s="130"/>
      <c r="F31" s="131"/>
      <c r="G31" s="131"/>
      <c r="H31" s="132"/>
      <c r="I31" s="131"/>
      <c r="J31" s="131"/>
      <c r="K31" s="131"/>
      <c r="L31" s="132"/>
      <c r="M31" s="131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s="17" customFormat="1" ht="22.5" customHeight="1">
      <c r="A32" s="120"/>
      <c r="B32" s="120"/>
      <c r="C32" s="133"/>
      <c r="D32" s="133"/>
      <c r="E32" s="134"/>
      <c r="F32" s="6"/>
      <c r="G32" s="6"/>
      <c r="H32" s="6"/>
      <c r="I32" s="6"/>
      <c r="J32" s="6"/>
      <c r="K32" s="6"/>
      <c r="L32" s="6"/>
      <c r="M32" s="8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17" customFormat="1" ht="23.25" customHeight="1">
      <c r="A33" s="120"/>
      <c r="B33" s="120"/>
      <c r="C33" s="120"/>
      <c r="D33" s="120"/>
      <c r="E33" s="135"/>
      <c r="F33" s="8"/>
      <c r="G33" s="8"/>
      <c r="H33" s="8"/>
      <c r="I33" s="8"/>
      <c r="J33" s="8"/>
      <c r="K33" s="8"/>
      <c r="L33" s="6"/>
      <c r="M33" s="8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17" customFormat="1" ht="22.5" customHeight="1">
      <c r="A34" s="120"/>
      <c r="B34" s="120"/>
      <c r="C34" s="133"/>
      <c r="D34" s="133"/>
      <c r="E34" s="134"/>
      <c r="F34" s="6"/>
      <c r="G34" s="6"/>
      <c r="H34" s="6"/>
      <c r="I34" s="6"/>
      <c r="J34" s="6"/>
      <c r="K34" s="6"/>
      <c r="L34" s="6"/>
      <c r="M34" s="8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s="17" customFormat="1" ht="22.5" customHeight="1">
      <c r="A35" s="120"/>
      <c r="B35" s="120"/>
      <c r="C35" s="120"/>
      <c r="D35" s="120"/>
      <c r="E35" s="135"/>
      <c r="F35" s="8"/>
      <c r="G35" s="8"/>
      <c r="H35" s="8"/>
      <c r="I35" s="8"/>
      <c r="J35" s="8"/>
      <c r="K35" s="8"/>
      <c r="L35" s="8"/>
      <c r="M35" s="8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s="103" customFormat="1" ht="22.5" customHeight="1">
      <c r="A36" s="120"/>
      <c r="B36" s="120"/>
      <c r="C36" s="133"/>
      <c r="D36" s="133"/>
      <c r="E36" s="134"/>
      <c r="F36" s="6"/>
      <c r="G36" s="6"/>
      <c r="H36" s="6"/>
      <c r="I36" s="6"/>
      <c r="J36" s="6"/>
      <c r="K36" s="6"/>
      <c r="L36" s="6"/>
      <c r="M36" s="6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s="103" customFormat="1" ht="22.5" customHeight="1">
      <c r="A37" s="120"/>
      <c r="B37" s="120"/>
      <c r="C37" s="133"/>
      <c r="D37" s="133"/>
      <c r="E37" s="136"/>
      <c r="F37" s="6"/>
      <c r="G37" s="6"/>
      <c r="H37" s="6"/>
      <c r="I37" s="6"/>
      <c r="J37" s="6"/>
      <c r="K37" s="6"/>
      <c r="L37" s="6"/>
      <c r="M37" s="6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s="103" customFormat="1" ht="22.5" customHeight="1">
      <c r="A38" s="120"/>
      <c r="B38" s="120"/>
      <c r="C38" s="133"/>
      <c r="D38" s="133"/>
      <c r="E38" s="134"/>
      <c r="F38" s="6"/>
      <c r="G38" s="6"/>
      <c r="H38" s="6"/>
      <c r="I38" s="6"/>
      <c r="J38" s="6"/>
      <c r="K38" s="6"/>
      <c r="L38" s="6"/>
      <c r="M38" s="6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s="103" customFormat="1" ht="22.5" customHeight="1">
      <c r="A39" s="120"/>
      <c r="B39" s="120"/>
      <c r="C39" s="120"/>
      <c r="D39" s="120"/>
      <c r="E39" s="135"/>
      <c r="F39" s="8"/>
      <c r="G39" s="8"/>
      <c r="H39" s="8"/>
      <c r="I39" s="8"/>
      <c r="J39" s="8"/>
      <c r="K39" s="8"/>
      <c r="L39" s="8"/>
      <c r="M39" s="8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s="103" customFormat="1" ht="22.5" customHeight="1">
      <c r="A40" s="120"/>
      <c r="B40" s="120"/>
      <c r="C40" s="120"/>
      <c r="D40" s="120"/>
      <c r="E40" s="135"/>
      <c r="F40" s="8"/>
      <c r="G40" s="8"/>
      <c r="H40" s="8"/>
      <c r="I40" s="8"/>
      <c r="J40" s="8"/>
      <c r="K40" s="8"/>
      <c r="L40" s="8"/>
      <c r="M40" s="8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s="103" customFormat="1" ht="22.5" customHeight="1">
      <c r="A41" s="120"/>
      <c r="B41" s="120"/>
      <c r="C41" s="133"/>
      <c r="D41" s="133"/>
      <c r="E41" s="136"/>
      <c r="F41" s="6"/>
      <c r="G41" s="6"/>
      <c r="H41" s="6"/>
      <c r="I41" s="6"/>
      <c r="J41" s="6"/>
      <c r="K41" s="6"/>
      <c r="L41" s="6"/>
      <c r="M41" s="6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s="103" customFormat="1" ht="22.5" customHeight="1">
      <c r="A42" s="120"/>
      <c r="B42" s="120"/>
      <c r="C42" s="133"/>
      <c r="D42" s="133"/>
      <c r="E42" s="134"/>
      <c r="F42" s="6"/>
      <c r="G42" s="6"/>
      <c r="H42" s="6"/>
      <c r="I42" s="6"/>
      <c r="J42" s="6"/>
      <c r="K42" s="6"/>
      <c r="L42" s="6"/>
      <c r="M42" s="6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s="103" customFormat="1" ht="22.5" customHeight="1">
      <c r="A43" s="120"/>
      <c r="B43" s="120"/>
      <c r="C43" s="120"/>
      <c r="D43" s="120"/>
      <c r="E43" s="135"/>
      <c r="F43" s="8"/>
      <c r="G43" s="8"/>
      <c r="H43" s="8"/>
      <c r="I43" s="8"/>
      <c r="J43" s="8"/>
      <c r="K43" s="8"/>
      <c r="L43" s="8"/>
      <c r="M43" s="8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s="103" customFormat="1" ht="36" customHeight="1">
      <c r="A44" s="120"/>
      <c r="B44" s="120"/>
      <c r="C44" s="120"/>
      <c r="D44" s="137"/>
      <c r="E44" s="135"/>
      <c r="F44" s="8"/>
      <c r="G44" s="8"/>
      <c r="H44" s="8"/>
      <c r="I44" s="8"/>
      <c r="J44" s="8"/>
      <c r="K44" s="8"/>
      <c r="L44" s="8"/>
      <c r="M44" s="8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s="103" customFormat="1" ht="20.25" customHeight="1">
      <c r="A45" s="120"/>
      <c r="B45" s="120"/>
      <c r="C45" s="133"/>
      <c r="D45" s="133"/>
      <c r="E45" s="134"/>
      <c r="F45" s="6"/>
      <c r="G45" s="6"/>
      <c r="H45" s="6"/>
      <c r="I45" s="6"/>
      <c r="J45" s="6"/>
      <c r="K45" s="6"/>
      <c r="L45" s="6"/>
      <c r="M45" s="6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s="103" customFormat="1" ht="20.25" customHeight="1">
      <c r="A46" s="120"/>
      <c r="B46" s="120"/>
      <c r="C46" s="133"/>
      <c r="D46" s="133"/>
      <c r="E46" s="136"/>
      <c r="F46" s="6"/>
      <c r="G46" s="6"/>
      <c r="H46" s="6"/>
      <c r="I46" s="6"/>
      <c r="J46" s="6"/>
      <c r="K46" s="6"/>
      <c r="L46" s="6"/>
      <c r="M46" s="6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s="103" customFormat="1" ht="20.25" customHeight="1">
      <c r="A47" s="120"/>
      <c r="B47" s="120"/>
      <c r="C47" s="133"/>
      <c r="D47" s="133"/>
      <c r="E47" s="134"/>
      <c r="F47" s="6"/>
      <c r="G47" s="6"/>
      <c r="H47" s="6"/>
      <c r="I47" s="6"/>
      <c r="J47" s="6"/>
      <c r="K47" s="6"/>
      <c r="L47" s="6"/>
      <c r="M47" s="6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s="103" customFormat="1" ht="36" customHeight="1">
      <c r="A48" s="120"/>
      <c r="B48" s="120"/>
      <c r="C48" s="137"/>
      <c r="D48" s="120"/>
      <c r="E48" s="135"/>
      <c r="F48" s="8"/>
      <c r="G48" s="8"/>
      <c r="H48" s="8"/>
      <c r="I48" s="8"/>
      <c r="J48" s="8"/>
      <c r="K48" s="8"/>
      <c r="L48" s="8"/>
      <c r="M48" s="8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13" s="103" customFormat="1" ht="21" customHeight="1">
      <c r="A49" s="120"/>
      <c r="B49" s="120"/>
      <c r="C49" s="133"/>
      <c r="D49" s="133"/>
      <c r="E49" s="136"/>
      <c r="F49" s="6"/>
      <c r="G49" s="6"/>
      <c r="H49" s="6"/>
      <c r="I49" s="6"/>
      <c r="J49" s="6"/>
      <c r="K49" s="6"/>
      <c r="L49" s="6"/>
      <c r="M49" s="6"/>
    </row>
    <row r="50" spans="1:13" s="103" customFormat="1" ht="21" customHeight="1">
      <c r="A50" s="120"/>
      <c r="B50" s="120"/>
      <c r="C50" s="133"/>
      <c r="D50" s="133"/>
      <c r="E50" s="134"/>
      <c r="F50" s="6"/>
      <c r="G50" s="6"/>
      <c r="H50" s="6"/>
      <c r="I50" s="6"/>
      <c r="J50" s="6"/>
      <c r="K50" s="6"/>
      <c r="L50" s="6"/>
      <c r="M50" s="6"/>
    </row>
    <row r="51" spans="1:13" s="103" customFormat="1" ht="21" customHeight="1">
      <c r="A51" s="120"/>
      <c r="B51" s="120"/>
      <c r="C51" s="120"/>
      <c r="D51" s="120"/>
      <c r="E51" s="135"/>
      <c r="F51" s="8"/>
      <c r="G51" s="8"/>
      <c r="H51" s="8"/>
      <c r="I51" s="8"/>
      <c r="J51" s="8"/>
      <c r="K51" s="8"/>
      <c r="L51" s="8"/>
      <c r="M51" s="8"/>
    </row>
    <row r="52" spans="1:13" s="103" customFormat="1" ht="21" customHeight="1">
      <c r="A52" s="120"/>
      <c r="B52" s="120"/>
      <c r="C52" s="120"/>
      <c r="D52" s="120"/>
      <c r="E52" s="135"/>
      <c r="F52" s="8"/>
      <c r="G52" s="8"/>
      <c r="H52" s="8"/>
      <c r="I52" s="8"/>
      <c r="J52" s="8"/>
      <c r="K52" s="8"/>
      <c r="L52" s="8"/>
      <c r="M52" s="8"/>
    </row>
    <row r="53" spans="1:13" s="103" customFormat="1" ht="21" customHeight="1">
      <c r="A53" s="120"/>
      <c r="B53" s="120"/>
      <c r="C53" s="133"/>
      <c r="D53" s="133"/>
      <c r="E53" s="134"/>
      <c r="F53" s="6"/>
      <c r="G53" s="6"/>
      <c r="H53" s="6"/>
      <c r="I53" s="6"/>
      <c r="J53" s="6"/>
      <c r="K53" s="6"/>
      <c r="L53" s="6"/>
      <c r="M53" s="6"/>
    </row>
    <row r="54" spans="1:13" s="103" customFormat="1" ht="21" customHeight="1">
      <c r="A54" s="120"/>
      <c r="B54" s="120"/>
      <c r="C54" s="133"/>
      <c r="D54" s="133"/>
      <c r="E54" s="136"/>
      <c r="F54" s="6"/>
      <c r="G54" s="6"/>
      <c r="H54" s="6"/>
      <c r="I54" s="6"/>
      <c r="J54" s="6"/>
      <c r="K54" s="6"/>
      <c r="L54" s="6"/>
      <c r="M54" s="6"/>
    </row>
    <row r="55" spans="1:13" s="103" customFormat="1" ht="21" customHeight="1">
      <c r="A55" s="120"/>
      <c r="B55" s="120"/>
      <c r="C55" s="133"/>
      <c r="D55" s="133"/>
      <c r="E55" s="134"/>
      <c r="F55" s="6"/>
      <c r="G55" s="6"/>
      <c r="H55" s="6"/>
      <c r="I55" s="6"/>
      <c r="J55" s="6"/>
      <c r="K55" s="6"/>
      <c r="L55" s="6"/>
      <c r="M55" s="6"/>
    </row>
    <row r="56" spans="1:13" s="103" customFormat="1" ht="22.5" customHeight="1">
      <c r="A56" s="120"/>
      <c r="B56" s="120"/>
      <c r="C56" s="120"/>
      <c r="D56" s="120"/>
      <c r="E56" s="135"/>
      <c r="F56" s="8"/>
      <c r="G56" s="8"/>
      <c r="H56" s="8"/>
      <c r="I56" s="8"/>
      <c r="J56" s="8"/>
      <c r="K56" s="8"/>
      <c r="L56" s="8"/>
      <c r="M56" s="8"/>
    </row>
    <row r="57" spans="1:13" s="103" customFormat="1" ht="21" customHeight="1">
      <c r="A57" s="120"/>
      <c r="B57" s="120"/>
      <c r="C57" s="120"/>
      <c r="D57" s="120"/>
      <c r="E57" s="135"/>
      <c r="F57" s="8"/>
      <c r="G57" s="8"/>
      <c r="H57" s="8"/>
      <c r="I57" s="8"/>
      <c r="J57" s="8"/>
      <c r="K57" s="8"/>
      <c r="L57" s="8"/>
      <c r="M57" s="8"/>
    </row>
    <row r="58" spans="1:13" s="103" customFormat="1" ht="21.75" customHeight="1">
      <c r="A58" s="120"/>
      <c r="B58" s="120"/>
      <c r="C58" s="120"/>
      <c r="D58" s="120"/>
      <c r="E58" s="135"/>
      <c r="F58" s="8"/>
      <c r="G58" s="8"/>
      <c r="H58" s="8"/>
      <c r="I58" s="8"/>
      <c r="J58" s="8"/>
      <c r="K58" s="8"/>
      <c r="L58" s="8"/>
      <c r="M58" s="8"/>
    </row>
    <row r="59" spans="1:13" s="103" customFormat="1" ht="21.75" customHeight="1">
      <c r="A59" s="120"/>
      <c r="B59" s="120"/>
      <c r="C59" s="120"/>
      <c r="D59" s="120"/>
      <c r="E59" s="135"/>
      <c r="F59" s="8"/>
      <c r="G59" s="8"/>
      <c r="H59" s="8"/>
      <c r="I59" s="8"/>
      <c r="J59" s="8"/>
      <c r="K59" s="8"/>
      <c r="L59" s="8"/>
      <c r="M59" s="8"/>
    </row>
    <row r="60" spans="1:13" s="103" customFormat="1" ht="23.25" customHeight="1">
      <c r="A60" s="120"/>
      <c r="B60" s="120"/>
      <c r="C60" s="120"/>
      <c r="D60" s="120"/>
      <c r="E60" s="135"/>
      <c r="F60" s="8"/>
      <c r="G60" s="8"/>
      <c r="H60" s="8"/>
      <c r="I60" s="8"/>
      <c r="J60" s="8"/>
      <c r="K60" s="8"/>
      <c r="L60" s="8"/>
      <c r="M60" s="8"/>
    </row>
    <row r="61" spans="1:13" s="103" customFormat="1" ht="21" customHeight="1">
      <c r="A61" s="120"/>
      <c r="B61" s="120"/>
      <c r="C61" s="120"/>
      <c r="D61" s="120"/>
      <c r="E61" s="135"/>
      <c r="F61" s="8"/>
      <c r="G61" s="8"/>
      <c r="H61" s="8"/>
      <c r="I61" s="8"/>
      <c r="J61" s="8"/>
      <c r="K61" s="8"/>
      <c r="L61" s="8"/>
      <c r="M61" s="8"/>
    </row>
    <row r="62" spans="1:13" s="103" customFormat="1" ht="21.75" customHeight="1">
      <c r="A62" s="120"/>
      <c r="B62" s="120"/>
      <c r="C62" s="120"/>
      <c r="D62" s="120"/>
      <c r="E62" s="135"/>
      <c r="F62" s="8"/>
      <c r="G62" s="8"/>
      <c r="H62" s="8"/>
      <c r="I62" s="8"/>
      <c r="J62" s="8"/>
      <c r="K62" s="8"/>
      <c r="L62" s="8"/>
      <c r="M62" s="8"/>
    </row>
    <row r="63" spans="1:13" s="103" customFormat="1" ht="23.25" customHeight="1">
      <c r="A63" s="120"/>
      <c r="B63" s="120"/>
      <c r="C63" s="120"/>
      <c r="D63" s="120"/>
      <c r="E63" s="135"/>
      <c r="F63" s="8"/>
      <c r="G63" s="8"/>
      <c r="H63" s="8"/>
      <c r="I63" s="8"/>
      <c r="J63" s="8"/>
      <c r="K63" s="8"/>
      <c r="L63" s="8"/>
      <c r="M63" s="8"/>
    </row>
    <row r="64" spans="1:13" s="103" customFormat="1" ht="20.25" customHeight="1">
      <c r="A64" s="120"/>
      <c r="B64" s="120"/>
      <c r="C64" s="120"/>
      <c r="D64" s="120"/>
      <c r="E64" s="135"/>
      <c r="F64" s="8"/>
      <c r="G64" s="8"/>
      <c r="H64" s="8"/>
      <c r="I64" s="8"/>
      <c r="J64" s="8"/>
      <c r="K64" s="8"/>
      <c r="L64" s="8"/>
      <c r="M64" s="8"/>
    </row>
    <row r="65" spans="1:13" s="103" customFormat="1" ht="20.25" customHeight="1">
      <c r="A65" s="120"/>
      <c r="B65" s="120"/>
      <c r="C65" s="120"/>
      <c r="D65" s="120"/>
      <c r="E65" s="135"/>
      <c r="F65" s="8"/>
      <c r="G65" s="8"/>
      <c r="H65" s="8"/>
      <c r="I65" s="8"/>
      <c r="J65" s="8"/>
      <c r="K65" s="8"/>
      <c r="L65" s="8"/>
      <c r="M65" s="8"/>
    </row>
    <row r="66" spans="1:13" s="103" customFormat="1" ht="20.25" customHeight="1">
      <c r="A66" s="120"/>
      <c r="B66" s="120"/>
      <c r="C66" s="120"/>
      <c r="D66" s="120"/>
      <c r="E66" s="136"/>
      <c r="F66" s="6"/>
      <c r="G66" s="6"/>
      <c r="H66" s="6"/>
      <c r="I66" s="6"/>
      <c r="J66" s="6"/>
      <c r="K66" s="6"/>
      <c r="L66" s="6"/>
      <c r="M66" s="6"/>
    </row>
    <row r="67" spans="1:13" s="103" customFormat="1" ht="20.25" customHeight="1">
      <c r="A67" s="120"/>
      <c r="B67" s="120"/>
      <c r="C67" s="120"/>
      <c r="D67" s="120"/>
      <c r="E67" s="134"/>
      <c r="F67" s="6"/>
      <c r="G67" s="6"/>
      <c r="H67" s="6"/>
      <c r="I67" s="6"/>
      <c r="J67" s="6"/>
      <c r="K67" s="6"/>
      <c r="L67" s="6"/>
      <c r="M67" s="6"/>
    </row>
    <row r="68" spans="1:13" s="103" customFormat="1" ht="20.25" customHeight="1">
      <c r="A68" s="120"/>
      <c r="B68" s="120"/>
      <c r="C68" s="120"/>
      <c r="D68" s="120"/>
      <c r="E68" s="135"/>
      <c r="F68" s="8"/>
      <c r="G68" s="8"/>
      <c r="H68" s="8"/>
      <c r="I68" s="8"/>
      <c r="J68" s="8"/>
      <c r="K68" s="8"/>
      <c r="L68" s="8"/>
      <c r="M68" s="8"/>
    </row>
    <row r="69" spans="1:13" s="103" customFormat="1" ht="20.25" customHeight="1">
      <c r="A69" s="120"/>
      <c r="B69" s="120"/>
      <c r="C69" s="120"/>
      <c r="D69" s="120"/>
      <c r="E69" s="135"/>
      <c r="F69" s="8"/>
      <c r="G69" s="8"/>
      <c r="H69" s="8"/>
      <c r="I69" s="8"/>
      <c r="J69" s="8"/>
      <c r="K69" s="8"/>
      <c r="L69" s="8"/>
      <c r="M69" s="8"/>
    </row>
    <row r="70" spans="1:13" s="103" customFormat="1" ht="20.25" customHeight="1">
      <c r="A70" s="120"/>
      <c r="B70" s="120"/>
      <c r="C70" s="133"/>
      <c r="D70" s="133"/>
      <c r="E70" s="136"/>
      <c r="F70" s="6"/>
      <c r="G70" s="6"/>
      <c r="H70" s="6"/>
      <c r="I70" s="6"/>
      <c r="J70" s="6"/>
      <c r="K70" s="6"/>
      <c r="L70" s="6"/>
      <c r="M70" s="6"/>
    </row>
    <row r="71" spans="1:13" s="103" customFormat="1" ht="20.25" customHeight="1">
      <c r="A71" s="120"/>
      <c r="B71" s="120"/>
      <c r="C71" s="133"/>
      <c r="D71" s="133"/>
      <c r="E71" s="134"/>
      <c r="F71" s="6"/>
      <c r="G71" s="6"/>
      <c r="H71" s="6"/>
      <c r="I71" s="6"/>
      <c r="J71" s="6"/>
      <c r="K71" s="6"/>
      <c r="L71" s="6"/>
      <c r="M71" s="6"/>
    </row>
    <row r="72" spans="1:13" s="103" customFormat="1" ht="20.25" customHeight="1">
      <c r="A72" s="120"/>
      <c r="B72" s="120"/>
      <c r="C72" s="120"/>
      <c r="D72" s="120"/>
      <c r="E72" s="135"/>
      <c r="F72" s="8"/>
      <c r="G72" s="8"/>
      <c r="H72" s="8"/>
      <c r="I72" s="8"/>
      <c r="J72" s="8"/>
      <c r="K72" s="8"/>
      <c r="L72" s="8"/>
      <c r="M72" s="8"/>
    </row>
    <row r="73" spans="1:13" s="103" customFormat="1" ht="20.25" customHeight="1">
      <c r="A73" s="120"/>
      <c r="B73" s="120"/>
      <c r="C73" s="120"/>
      <c r="D73" s="120"/>
      <c r="E73" s="135"/>
      <c r="F73" s="8"/>
      <c r="G73" s="8"/>
      <c r="H73" s="8"/>
      <c r="I73" s="8"/>
      <c r="J73" s="8"/>
      <c r="K73" s="8"/>
      <c r="L73" s="8"/>
      <c r="M73" s="8"/>
    </row>
    <row r="74" spans="1:13" s="103" customFormat="1" ht="20.25" customHeight="1">
      <c r="A74" s="120"/>
      <c r="B74" s="120"/>
      <c r="C74" s="120"/>
      <c r="D74" s="120"/>
      <c r="E74" s="121"/>
      <c r="F74" s="8"/>
      <c r="G74" s="8"/>
      <c r="H74" s="8"/>
      <c r="I74" s="8"/>
      <c r="J74" s="8"/>
      <c r="K74" s="8"/>
      <c r="L74" s="8"/>
      <c r="M74" s="8"/>
    </row>
    <row r="75" spans="1:13" s="103" customFormat="1" ht="20.25" customHeight="1">
      <c r="A75" s="120"/>
      <c r="B75" s="120"/>
      <c r="C75" s="120"/>
      <c r="D75" s="120"/>
      <c r="E75" s="121"/>
      <c r="F75" s="8"/>
      <c r="G75" s="8"/>
      <c r="H75" s="8"/>
      <c r="I75" s="8"/>
      <c r="J75" s="8"/>
      <c r="K75" s="8"/>
      <c r="L75" s="8"/>
      <c r="M75" s="8"/>
    </row>
    <row r="76" spans="1:13" s="103" customFormat="1" ht="176.25" customHeight="1">
      <c r="A76" s="120"/>
      <c r="B76" s="120"/>
      <c r="C76" s="120"/>
      <c r="D76" s="120"/>
      <c r="E76" s="121"/>
      <c r="F76" s="8"/>
      <c r="G76" s="8"/>
      <c r="H76" s="8"/>
      <c r="I76" s="8"/>
      <c r="J76" s="8"/>
      <c r="K76" s="8"/>
      <c r="L76" s="8"/>
      <c r="M76" s="8"/>
    </row>
    <row r="77" spans="1:13" s="1" customFormat="1" ht="177" customHeight="1">
      <c r="A77" s="120"/>
      <c r="B77" s="120"/>
      <c r="C77" s="123"/>
      <c r="D77" s="123"/>
      <c r="F77" s="8"/>
      <c r="G77" s="8"/>
      <c r="H77" s="8"/>
      <c r="I77" s="8"/>
      <c r="J77" s="8"/>
      <c r="K77" s="8"/>
      <c r="L77" s="8"/>
      <c r="M77" s="8"/>
    </row>
    <row r="78" ht="30.75" customHeight="1"/>
  </sheetData>
  <mergeCells count="3">
    <mergeCell ref="M5:M6"/>
    <mergeCell ref="A5:E5"/>
    <mergeCell ref="A4:D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0"/>
  <sheetViews>
    <sheetView zoomScale="75" zoomScaleNormal="75" zoomScaleSheetLayoutView="75" workbookViewId="0" topLeftCell="A1">
      <selection activeCell="M7" sqref="M7:M30"/>
    </sheetView>
  </sheetViews>
  <sheetFormatPr defaultColWidth="9.00390625" defaultRowHeight="15.75"/>
  <cols>
    <col min="1" max="2" width="2.625" style="9" customWidth="1"/>
    <col min="3" max="4" width="2.625" style="10" customWidth="1"/>
    <col min="5" max="5" width="27.125" style="0" customWidth="1"/>
    <col min="6" max="6" width="16.25390625" style="0" customWidth="1"/>
    <col min="7" max="7" width="15.25390625" style="0" customWidth="1"/>
    <col min="8" max="8" width="17.125" style="0" customWidth="1"/>
    <col min="9" max="9" width="16.50390625" style="0" customWidth="1"/>
    <col min="10" max="10" width="15.75390625" style="0" customWidth="1"/>
    <col min="11" max="13" width="17.125" style="0" customWidth="1"/>
  </cols>
  <sheetData>
    <row r="1" spans="8:9" ht="24.75" customHeight="1">
      <c r="H1" s="11" t="s">
        <v>11</v>
      </c>
      <c r="I1" s="2" t="s">
        <v>12</v>
      </c>
    </row>
    <row r="2" spans="1:9" s="17" customFormat="1" ht="27.75" customHeight="1">
      <c r="A2" s="12"/>
      <c r="B2" s="13"/>
      <c r="C2" s="14"/>
      <c r="D2" s="15"/>
      <c r="E2" s="16"/>
      <c r="H2" s="11" t="s">
        <v>27</v>
      </c>
      <c r="I2" s="2" t="s">
        <v>38</v>
      </c>
    </row>
    <row r="3" spans="1:9" s="17" customFormat="1" ht="27.75" customHeight="1">
      <c r="A3" s="18"/>
      <c r="B3" s="19"/>
      <c r="C3" s="20"/>
      <c r="D3" s="19"/>
      <c r="E3" s="21"/>
      <c r="H3" s="11" t="s">
        <v>41</v>
      </c>
      <c r="I3" s="2" t="s">
        <v>42</v>
      </c>
    </row>
    <row r="4" spans="1:13" s="17" customFormat="1" ht="24.75" customHeight="1" thickBot="1">
      <c r="A4" s="144" t="s">
        <v>23</v>
      </c>
      <c r="B4" s="146"/>
      <c r="C4" s="146"/>
      <c r="D4" s="146"/>
      <c r="E4" s="146"/>
      <c r="H4" s="23" t="s">
        <v>39</v>
      </c>
      <c r="I4" s="69" t="s">
        <v>32</v>
      </c>
      <c r="L4" s="24"/>
      <c r="M4" s="25" t="s">
        <v>14</v>
      </c>
    </row>
    <row r="5" spans="1:14" s="3" customFormat="1" ht="21" customHeight="1">
      <c r="A5" s="141" t="s">
        <v>15</v>
      </c>
      <c r="B5" s="141"/>
      <c r="C5" s="141"/>
      <c r="D5" s="141"/>
      <c r="E5" s="142"/>
      <c r="F5" s="26"/>
      <c r="G5" s="27" t="s">
        <v>16</v>
      </c>
      <c r="H5" s="28"/>
      <c r="I5" s="29" t="s">
        <v>17</v>
      </c>
      <c r="J5" s="29"/>
      <c r="K5" s="30"/>
      <c r="L5" s="28"/>
      <c r="M5" s="139" t="s">
        <v>18</v>
      </c>
      <c r="N5" s="31"/>
    </row>
    <row r="6" spans="1:14" s="3" customFormat="1" ht="23.25" customHeight="1">
      <c r="A6" s="32" t="s">
        <v>2</v>
      </c>
      <c r="B6" s="32" t="s">
        <v>3</v>
      </c>
      <c r="C6" s="32" t="s">
        <v>4</v>
      </c>
      <c r="D6" s="32" t="s">
        <v>5</v>
      </c>
      <c r="E6" s="34" t="s">
        <v>6</v>
      </c>
      <c r="F6" s="32" t="s">
        <v>19</v>
      </c>
      <c r="G6" s="32" t="s">
        <v>20</v>
      </c>
      <c r="H6" s="36" t="s">
        <v>7</v>
      </c>
      <c r="I6" s="32" t="s">
        <v>8</v>
      </c>
      <c r="J6" s="32" t="s">
        <v>9</v>
      </c>
      <c r="K6" s="32" t="s">
        <v>10</v>
      </c>
      <c r="L6" s="36" t="s">
        <v>7</v>
      </c>
      <c r="M6" s="140"/>
      <c r="N6" s="31"/>
    </row>
    <row r="7" spans="1:14" s="45" customFormat="1" ht="27" customHeight="1">
      <c r="A7" s="37"/>
      <c r="B7" s="38"/>
      <c r="C7" s="39"/>
      <c r="D7" s="39"/>
      <c r="E7" s="40" t="s">
        <v>24</v>
      </c>
      <c r="F7" s="41">
        <f>F8+F13+F20+F25</f>
        <v>13110220000</v>
      </c>
      <c r="G7" s="41">
        <f aca="true" t="shared" si="0" ref="G7:L7">G8+G13+G20+G25</f>
        <v>0</v>
      </c>
      <c r="H7" s="42">
        <f t="shared" si="0"/>
        <v>13110220000</v>
      </c>
      <c r="I7" s="43">
        <f t="shared" si="0"/>
        <v>7757050008</v>
      </c>
      <c r="J7" s="41">
        <f t="shared" si="0"/>
        <v>196774590</v>
      </c>
      <c r="K7" s="41">
        <f t="shared" si="0"/>
        <v>4654417121</v>
      </c>
      <c r="L7" s="41">
        <f t="shared" si="0"/>
        <v>12608241719</v>
      </c>
      <c r="M7" s="70">
        <f>L7-H7</f>
        <v>-501978281</v>
      </c>
      <c r="N7" s="44"/>
    </row>
    <row r="8" spans="1:23" s="45" customFormat="1" ht="24" customHeight="1">
      <c r="A8" s="79">
        <v>1</v>
      </c>
      <c r="B8" s="80"/>
      <c r="C8" s="81"/>
      <c r="D8" s="81"/>
      <c r="E8" s="82" t="s">
        <v>43</v>
      </c>
      <c r="F8" s="41">
        <f>F9</f>
        <v>361000000</v>
      </c>
      <c r="G8" s="41">
        <f aca="true" t="shared" si="1" ref="G8:L8">G9</f>
        <v>0</v>
      </c>
      <c r="H8" s="68">
        <f t="shared" si="1"/>
        <v>361000000</v>
      </c>
      <c r="I8" s="5">
        <f t="shared" si="1"/>
        <v>177589120</v>
      </c>
      <c r="J8" s="41">
        <f t="shared" si="1"/>
        <v>0</v>
      </c>
      <c r="K8" s="41">
        <f t="shared" si="1"/>
        <v>136140465</v>
      </c>
      <c r="L8" s="41">
        <f t="shared" si="1"/>
        <v>313729585</v>
      </c>
      <c r="M8" s="70">
        <f aca="true" t="shared" si="2" ref="M8:M30">L8-H8</f>
        <v>-47270415</v>
      </c>
      <c r="N8" s="51"/>
      <c r="O8" s="52"/>
      <c r="P8" s="52"/>
      <c r="Q8" s="52"/>
      <c r="R8" s="52"/>
      <c r="S8" s="52"/>
      <c r="T8" s="52"/>
      <c r="U8" s="52"/>
      <c r="V8" s="52"/>
      <c r="W8" s="52"/>
    </row>
    <row r="9" spans="1:23" s="45" customFormat="1" ht="24" customHeight="1">
      <c r="A9" s="79"/>
      <c r="B9" s="80">
        <v>1</v>
      </c>
      <c r="C9" s="81"/>
      <c r="D9" s="81"/>
      <c r="E9" s="87" t="s">
        <v>44</v>
      </c>
      <c r="F9" s="41">
        <f>F10</f>
        <v>361000000</v>
      </c>
      <c r="G9" s="41">
        <v>0</v>
      </c>
      <c r="H9" s="68">
        <f aca="true" t="shared" si="3" ref="H9:H30">G9+F9</f>
        <v>361000000</v>
      </c>
      <c r="I9" s="5">
        <f>I10</f>
        <v>177589120</v>
      </c>
      <c r="J9" s="41">
        <f>J10</f>
        <v>0</v>
      </c>
      <c r="K9" s="41">
        <f>K10</f>
        <v>136140465</v>
      </c>
      <c r="L9" s="41">
        <f>L10</f>
        <v>313729585</v>
      </c>
      <c r="M9" s="70">
        <f t="shared" si="2"/>
        <v>-47270415</v>
      </c>
      <c r="N9" s="51"/>
      <c r="O9" s="52"/>
      <c r="P9" s="52"/>
      <c r="Q9" s="52"/>
      <c r="R9" s="52"/>
      <c r="S9" s="52"/>
      <c r="T9" s="52"/>
      <c r="U9" s="52"/>
      <c r="V9" s="52"/>
      <c r="W9" s="52"/>
    </row>
    <row r="10" spans="1:23" s="45" customFormat="1" ht="24" customHeight="1">
      <c r="A10" s="79"/>
      <c r="B10" s="80"/>
      <c r="C10" s="81"/>
      <c r="D10" s="81"/>
      <c r="E10" s="88" t="s">
        <v>45</v>
      </c>
      <c r="F10" s="41">
        <f>F11</f>
        <v>361000000</v>
      </c>
      <c r="G10" s="41">
        <v>0</v>
      </c>
      <c r="H10" s="68">
        <f t="shared" si="3"/>
        <v>361000000</v>
      </c>
      <c r="I10" s="5">
        <f>I11</f>
        <v>177589120</v>
      </c>
      <c r="J10" s="41">
        <f aca="true" t="shared" si="4" ref="J10:L11">J11</f>
        <v>0</v>
      </c>
      <c r="K10" s="41">
        <f t="shared" si="4"/>
        <v>136140465</v>
      </c>
      <c r="L10" s="41">
        <f t="shared" si="4"/>
        <v>313729585</v>
      </c>
      <c r="M10" s="70">
        <f t="shared" si="2"/>
        <v>-47270415</v>
      </c>
      <c r="N10" s="51"/>
      <c r="O10" s="52"/>
      <c r="P10" s="52"/>
      <c r="Q10" s="52"/>
      <c r="R10" s="52"/>
      <c r="S10" s="52"/>
      <c r="T10" s="52"/>
      <c r="U10" s="52"/>
      <c r="V10" s="52"/>
      <c r="W10" s="52"/>
    </row>
    <row r="11" spans="1:14" s="52" customFormat="1" ht="24" customHeight="1">
      <c r="A11" s="79"/>
      <c r="B11" s="80"/>
      <c r="C11" s="80">
        <v>1</v>
      </c>
      <c r="D11" s="80"/>
      <c r="E11" s="89" t="s">
        <v>46</v>
      </c>
      <c r="F11" s="55">
        <f>F12</f>
        <v>361000000</v>
      </c>
      <c r="G11" s="55">
        <v>0</v>
      </c>
      <c r="H11" s="56">
        <f t="shared" si="3"/>
        <v>361000000</v>
      </c>
      <c r="I11" s="7">
        <f>I12</f>
        <v>177589120</v>
      </c>
      <c r="J11" s="55">
        <f t="shared" si="4"/>
        <v>0</v>
      </c>
      <c r="K11" s="55">
        <f t="shared" si="4"/>
        <v>136140465</v>
      </c>
      <c r="L11" s="55">
        <f t="shared" si="4"/>
        <v>313729585</v>
      </c>
      <c r="M11" s="124">
        <f t="shared" si="2"/>
        <v>-47270415</v>
      </c>
      <c r="N11" s="51"/>
    </row>
    <row r="12" spans="1:14" s="52" customFormat="1" ht="24" customHeight="1">
      <c r="A12" s="79"/>
      <c r="B12" s="80"/>
      <c r="C12" s="80"/>
      <c r="D12" s="80">
        <v>1</v>
      </c>
      <c r="E12" s="101" t="s">
        <v>47</v>
      </c>
      <c r="F12" s="55">
        <v>361000000</v>
      </c>
      <c r="G12" s="55">
        <v>0</v>
      </c>
      <c r="H12" s="56">
        <f t="shared" si="3"/>
        <v>361000000</v>
      </c>
      <c r="I12" s="7">
        <v>177589120</v>
      </c>
      <c r="J12" s="55">
        <v>0</v>
      </c>
      <c r="K12" s="55">
        <v>136140465</v>
      </c>
      <c r="L12" s="55">
        <f>I12+J12+K12</f>
        <v>313729585</v>
      </c>
      <c r="M12" s="124">
        <f t="shared" si="2"/>
        <v>-47270415</v>
      </c>
      <c r="N12" s="51"/>
    </row>
    <row r="13" spans="1:23" s="17" customFormat="1" ht="24" customHeight="1">
      <c r="A13" s="79">
        <v>2</v>
      </c>
      <c r="B13" s="80"/>
      <c r="C13" s="81"/>
      <c r="D13" s="81"/>
      <c r="E13" s="95" t="s">
        <v>48</v>
      </c>
      <c r="F13" s="41">
        <f>F14</f>
        <v>8173720000</v>
      </c>
      <c r="G13" s="41">
        <f>G14</f>
        <v>0</v>
      </c>
      <c r="H13" s="68">
        <f t="shared" si="3"/>
        <v>8173720000</v>
      </c>
      <c r="I13" s="5">
        <f aca="true" t="shared" si="5" ref="I13:K14">I14</f>
        <v>5097128874</v>
      </c>
      <c r="J13" s="41">
        <f t="shared" si="5"/>
        <v>48158229</v>
      </c>
      <c r="K13" s="41">
        <f t="shared" si="5"/>
        <v>2677617565</v>
      </c>
      <c r="L13" s="68">
        <f aca="true" t="shared" si="6" ref="L13:L30">I13+J13+K13</f>
        <v>7822904668</v>
      </c>
      <c r="M13" s="70">
        <f t="shared" si="2"/>
        <v>-350815332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13" s="52" customFormat="1" ht="24" customHeight="1">
      <c r="A14" s="79"/>
      <c r="B14" s="80">
        <v>1</v>
      </c>
      <c r="C14" s="80"/>
      <c r="D14" s="81"/>
      <c r="E14" s="96" t="s">
        <v>49</v>
      </c>
      <c r="F14" s="41">
        <f>F15</f>
        <v>8173720000</v>
      </c>
      <c r="G14" s="41">
        <f>G15</f>
        <v>0</v>
      </c>
      <c r="H14" s="68">
        <f t="shared" si="3"/>
        <v>8173720000</v>
      </c>
      <c r="I14" s="5">
        <f t="shared" si="5"/>
        <v>5097128874</v>
      </c>
      <c r="J14" s="41">
        <f t="shared" si="5"/>
        <v>48158229</v>
      </c>
      <c r="K14" s="41">
        <f t="shared" si="5"/>
        <v>2677617565</v>
      </c>
      <c r="L14" s="68">
        <f t="shared" si="6"/>
        <v>7822904668</v>
      </c>
      <c r="M14" s="70">
        <f t="shared" si="2"/>
        <v>-350815332</v>
      </c>
    </row>
    <row r="15" spans="1:23" s="17" customFormat="1" ht="24" customHeight="1">
      <c r="A15" s="97"/>
      <c r="B15" s="81"/>
      <c r="C15" s="81"/>
      <c r="D15" s="81"/>
      <c r="E15" s="98" t="s">
        <v>45</v>
      </c>
      <c r="F15" s="41">
        <f>F16+F17+F18</f>
        <v>8173720000</v>
      </c>
      <c r="G15" s="41">
        <f>G16+G17+G18</f>
        <v>0</v>
      </c>
      <c r="H15" s="68">
        <f t="shared" si="3"/>
        <v>8173720000</v>
      </c>
      <c r="I15" s="5">
        <f>I16+I17+I18</f>
        <v>5097128874</v>
      </c>
      <c r="J15" s="68">
        <f>J16+J17+J18</f>
        <v>48158229</v>
      </c>
      <c r="K15" s="68">
        <f>K16+K17+K18</f>
        <v>2677617565</v>
      </c>
      <c r="L15" s="68">
        <f t="shared" si="6"/>
        <v>7822904668</v>
      </c>
      <c r="M15" s="70">
        <f t="shared" si="2"/>
        <v>-350815332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s="17" customFormat="1" ht="39" customHeight="1">
      <c r="A16" s="79"/>
      <c r="B16" s="80"/>
      <c r="C16" s="80">
        <v>1</v>
      </c>
      <c r="D16" s="80"/>
      <c r="E16" s="94" t="s">
        <v>50</v>
      </c>
      <c r="F16" s="55">
        <v>5150000000</v>
      </c>
      <c r="G16" s="55">
        <v>0</v>
      </c>
      <c r="H16" s="56">
        <f t="shared" si="3"/>
        <v>5150000000</v>
      </c>
      <c r="I16" s="7">
        <v>2446450614</v>
      </c>
      <c r="J16" s="55">
        <v>38725604</v>
      </c>
      <c r="K16" s="55">
        <v>2315302172</v>
      </c>
      <c r="L16" s="55">
        <f t="shared" si="6"/>
        <v>4800478390</v>
      </c>
      <c r="M16" s="124">
        <f t="shared" si="2"/>
        <v>-349521610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13" s="52" customFormat="1" ht="39" customHeight="1">
      <c r="A17" s="79"/>
      <c r="B17" s="80"/>
      <c r="C17" s="80">
        <v>2</v>
      </c>
      <c r="D17" s="80"/>
      <c r="E17" s="94" t="s">
        <v>37</v>
      </c>
      <c r="F17" s="55">
        <v>2751000000</v>
      </c>
      <c r="G17" s="55">
        <v>0</v>
      </c>
      <c r="H17" s="56">
        <f t="shared" si="3"/>
        <v>2751000000</v>
      </c>
      <c r="I17" s="7">
        <v>2517219462</v>
      </c>
      <c r="J17" s="55">
        <v>0</v>
      </c>
      <c r="K17" s="55">
        <v>232494000</v>
      </c>
      <c r="L17" s="55">
        <f t="shared" si="6"/>
        <v>2749713462</v>
      </c>
      <c r="M17" s="124">
        <f t="shared" si="2"/>
        <v>-1286538</v>
      </c>
    </row>
    <row r="18" spans="1:13" s="52" customFormat="1" ht="24" customHeight="1">
      <c r="A18" s="79"/>
      <c r="B18" s="80"/>
      <c r="C18" s="80">
        <v>3</v>
      </c>
      <c r="D18" s="80"/>
      <c r="E18" s="94" t="s">
        <v>51</v>
      </c>
      <c r="F18" s="55">
        <f aca="true" t="shared" si="7" ref="F18:K18">F19</f>
        <v>272720000</v>
      </c>
      <c r="G18" s="55">
        <f t="shared" si="7"/>
        <v>0</v>
      </c>
      <c r="H18" s="56">
        <f t="shared" si="7"/>
        <v>272720000</v>
      </c>
      <c r="I18" s="7">
        <f t="shared" si="7"/>
        <v>133458798</v>
      </c>
      <c r="J18" s="55">
        <f t="shared" si="7"/>
        <v>9432625</v>
      </c>
      <c r="K18" s="55">
        <f t="shared" si="7"/>
        <v>129821393</v>
      </c>
      <c r="L18" s="55">
        <f t="shared" si="6"/>
        <v>272712816</v>
      </c>
      <c r="M18" s="124">
        <f t="shared" si="2"/>
        <v>-7184</v>
      </c>
    </row>
    <row r="19" spans="1:13" s="52" customFormat="1" ht="24" customHeight="1">
      <c r="A19" s="79"/>
      <c r="B19" s="80"/>
      <c r="C19" s="80"/>
      <c r="D19" s="80">
        <v>1</v>
      </c>
      <c r="E19" s="99" t="s">
        <v>52</v>
      </c>
      <c r="F19" s="55">
        <v>272720000</v>
      </c>
      <c r="G19" s="55">
        <v>0</v>
      </c>
      <c r="H19" s="56">
        <f t="shared" si="3"/>
        <v>272720000</v>
      </c>
      <c r="I19" s="7">
        <v>133458798</v>
      </c>
      <c r="J19" s="55">
        <v>9432625</v>
      </c>
      <c r="K19" s="55">
        <v>129821393</v>
      </c>
      <c r="L19" s="55">
        <f t="shared" si="6"/>
        <v>272712816</v>
      </c>
      <c r="M19" s="124">
        <f t="shared" si="2"/>
        <v>-7184</v>
      </c>
    </row>
    <row r="20" spans="1:13" s="45" customFormat="1" ht="24" customHeight="1">
      <c r="A20" s="79">
        <v>3</v>
      </c>
      <c r="B20" s="80"/>
      <c r="C20" s="80"/>
      <c r="D20" s="80"/>
      <c r="E20" s="95" t="s">
        <v>53</v>
      </c>
      <c r="F20" s="41">
        <f aca="true" t="shared" si="8" ref="F20:G23">F21</f>
        <v>218000000</v>
      </c>
      <c r="G20" s="41">
        <f t="shared" si="8"/>
        <v>0</v>
      </c>
      <c r="H20" s="68">
        <f t="shared" si="3"/>
        <v>218000000</v>
      </c>
      <c r="I20" s="5">
        <f>I21</f>
        <v>192680087</v>
      </c>
      <c r="J20" s="41">
        <f>J21</f>
        <v>1453890</v>
      </c>
      <c r="K20" s="41">
        <f>K21</f>
        <v>6708729</v>
      </c>
      <c r="L20" s="41">
        <f t="shared" si="6"/>
        <v>200842706</v>
      </c>
      <c r="M20" s="70">
        <f t="shared" si="2"/>
        <v>-17157294</v>
      </c>
    </row>
    <row r="21" spans="1:13" s="45" customFormat="1" ht="24" customHeight="1">
      <c r="A21" s="79"/>
      <c r="B21" s="80">
        <v>1</v>
      </c>
      <c r="C21" s="80"/>
      <c r="D21" s="80"/>
      <c r="E21" s="96" t="s">
        <v>54</v>
      </c>
      <c r="F21" s="41">
        <f t="shared" si="8"/>
        <v>218000000</v>
      </c>
      <c r="G21" s="41">
        <f t="shared" si="8"/>
        <v>0</v>
      </c>
      <c r="H21" s="68">
        <f t="shared" si="3"/>
        <v>218000000</v>
      </c>
      <c r="I21" s="5">
        <f aca="true" t="shared" si="9" ref="I21:K23">I22</f>
        <v>192680087</v>
      </c>
      <c r="J21" s="41">
        <f t="shared" si="9"/>
        <v>1453890</v>
      </c>
      <c r="K21" s="41">
        <f t="shared" si="9"/>
        <v>6708729</v>
      </c>
      <c r="L21" s="41">
        <f t="shared" si="6"/>
        <v>200842706</v>
      </c>
      <c r="M21" s="70">
        <f t="shared" si="2"/>
        <v>-17157294</v>
      </c>
    </row>
    <row r="22" spans="1:13" s="45" customFormat="1" ht="24" customHeight="1">
      <c r="A22" s="79"/>
      <c r="B22" s="80"/>
      <c r="C22" s="80"/>
      <c r="D22" s="80"/>
      <c r="E22" s="98" t="s">
        <v>55</v>
      </c>
      <c r="F22" s="41">
        <f t="shared" si="8"/>
        <v>218000000</v>
      </c>
      <c r="G22" s="41">
        <f t="shared" si="8"/>
        <v>0</v>
      </c>
      <c r="H22" s="68">
        <f t="shared" si="3"/>
        <v>218000000</v>
      </c>
      <c r="I22" s="5">
        <f t="shared" si="9"/>
        <v>192680087</v>
      </c>
      <c r="J22" s="41">
        <f t="shared" si="9"/>
        <v>1453890</v>
      </c>
      <c r="K22" s="41">
        <f t="shared" si="9"/>
        <v>6708729</v>
      </c>
      <c r="L22" s="41">
        <f t="shared" si="6"/>
        <v>200842706</v>
      </c>
      <c r="M22" s="70">
        <f t="shared" si="2"/>
        <v>-17157294</v>
      </c>
    </row>
    <row r="23" spans="1:23" s="17" customFormat="1" ht="24" customHeight="1">
      <c r="A23" s="79"/>
      <c r="B23" s="80"/>
      <c r="C23" s="80">
        <v>1</v>
      </c>
      <c r="D23" s="80"/>
      <c r="E23" s="94" t="s">
        <v>46</v>
      </c>
      <c r="F23" s="55">
        <f t="shared" si="8"/>
        <v>218000000</v>
      </c>
      <c r="G23" s="55">
        <f t="shared" si="8"/>
        <v>0</v>
      </c>
      <c r="H23" s="56">
        <f>H24</f>
        <v>218000000</v>
      </c>
      <c r="I23" s="7">
        <f t="shared" si="9"/>
        <v>192680087</v>
      </c>
      <c r="J23" s="55">
        <f t="shared" si="9"/>
        <v>1453890</v>
      </c>
      <c r="K23" s="55">
        <f t="shared" si="9"/>
        <v>6708729</v>
      </c>
      <c r="L23" s="55">
        <f t="shared" si="6"/>
        <v>200842706</v>
      </c>
      <c r="M23" s="124">
        <f t="shared" si="2"/>
        <v>-17157294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17" customFormat="1" ht="24" customHeight="1">
      <c r="A24" s="79"/>
      <c r="B24" s="80"/>
      <c r="C24" s="80"/>
      <c r="D24" s="80">
        <v>1</v>
      </c>
      <c r="E24" s="99" t="s">
        <v>56</v>
      </c>
      <c r="F24" s="55">
        <v>218000000</v>
      </c>
      <c r="G24" s="55">
        <v>0</v>
      </c>
      <c r="H24" s="68">
        <f t="shared" si="3"/>
        <v>218000000</v>
      </c>
      <c r="I24" s="7">
        <v>192680087</v>
      </c>
      <c r="J24" s="55">
        <v>1453890</v>
      </c>
      <c r="K24" s="55">
        <v>6708729</v>
      </c>
      <c r="L24" s="55">
        <f t="shared" si="6"/>
        <v>200842706</v>
      </c>
      <c r="M24" s="124">
        <f t="shared" si="2"/>
        <v>-17157294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13" s="52" customFormat="1" ht="24" customHeight="1">
      <c r="A25" s="79">
        <v>4</v>
      </c>
      <c r="B25" s="80"/>
      <c r="C25" s="80"/>
      <c r="D25" s="80"/>
      <c r="E25" s="95" t="s">
        <v>57</v>
      </c>
      <c r="F25" s="41">
        <f>F26</f>
        <v>4357500000</v>
      </c>
      <c r="G25" s="41">
        <f aca="true" t="shared" si="10" ref="G25:K27">G26</f>
        <v>0</v>
      </c>
      <c r="H25" s="68">
        <f t="shared" si="10"/>
        <v>4357500000</v>
      </c>
      <c r="I25" s="5">
        <f t="shared" si="10"/>
        <v>2289651927</v>
      </c>
      <c r="J25" s="41">
        <f t="shared" si="10"/>
        <v>147162471</v>
      </c>
      <c r="K25" s="41">
        <f t="shared" si="10"/>
        <v>1833950362</v>
      </c>
      <c r="L25" s="41">
        <f t="shared" si="6"/>
        <v>4270764760</v>
      </c>
      <c r="M25" s="70">
        <f t="shared" si="2"/>
        <v>-86735240</v>
      </c>
    </row>
    <row r="26" spans="1:13" s="52" customFormat="1" ht="24" customHeight="1">
      <c r="A26" s="79"/>
      <c r="B26" s="80">
        <v>1</v>
      </c>
      <c r="C26" s="80"/>
      <c r="D26" s="80"/>
      <c r="E26" s="96" t="s">
        <v>58</v>
      </c>
      <c r="F26" s="41">
        <f>F27</f>
        <v>4357500000</v>
      </c>
      <c r="G26" s="41">
        <f t="shared" si="10"/>
        <v>0</v>
      </c>
      <c r="H26" s="68">
        <f t="shared" si="10"/>
        <v>4357500000</v>
      </c>
      <c r="I26" s="5">
        <f t="shared" si="10"/>
        <v>2289651927</v>
      </c>
      <c r="J26" s="41">
        <f>J27</f>
        <v>147162471</v>
      </c>
      <c r="K26" s="41">
        <f>K27</f>
        <v>1833950362</v>
      </c>
      <c r="L26" s="41">
        <f t="shared" si="6"/>
        <v>4270764760</v>
      </c>
      <c r="M26" s="70">
        <f t="shared" si="2"/>
        <v>-86735240</v>
      </c>
    </row>
    <row r="27" spans="1:23" s="17" customFormat="1" ht="23.25" customHeight="1">
      <c r="A27" s="79"/>
      <c r="B27" s="80"/>
      <c r="C27" s="80"/>
      <c r="D27" s="80"/>
      <c r="E27" s="98" t="s">
        <v>45</v>
      </c>
      <c r="F27" s="41">
        <f>F28</f>
        <v>4357500000</v>
      </c>
      <c r="G27" s="41">
        <f t="shared" si="10"/>
        <v>0</v>
      </c>
      <c r="H27" s="68">
        <f t="shared" si="10"/>
        <v>4357500000</v>
      </c>
      <c r="I27" s="5">
        <f t="shared" si="10"/>
        <v>2289651927</v>
      </c>
      <c r="J27" s="41">
        <f>J28</f>
        <v>147162471</v>
      </c>
      <c r="K27" s="41">
        <f>K28</f>
        <v>1833950362</v>
      </c>
      <c r="L27" s="41">
        <f t="shared" si="6"/>
        <v>4270764760</v>
      </c>
      <c r="M27" s="70">
        <f t="shared" si="2"/>
        <v>-86735240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s="17" customFormat="1" ht="24" customHeight="1">
      <c r="A28" s="79"/>
      <c r="B28" s="80"/>
      <c r="C28" s="80">
        <v>1</v>
      </c>
      <c r="D28" s="80"/>
      <c r="E28" s="100" t="s">
        <v>46</v>
      </c>
      <c r="F28" s="55">
        <f aca="true" t="shared" si="11" ref="F28:K28">F29+F30</f>
        <v>4357500000</v>
      </c>
      <c r="G28" s="55">
        <f t="shared" si="11"/>
        <v>0</v>
      </c>
      <c r="H28" s="56">
        <f t="shared" si="11"/>
        <v>4357500000</v>
      </c>
      <c r="I28" s="7">
        <f t="shared" si="11"/>
        <v>2289651927</v>
      </c>
      <c r="J28" s="55">
        <f t="shared" si="11"/>
        <v>147162471</v>
      </c>
      <c r="K28" s="55">
        <f t="shared" si="11"/>
        <v>1833950362</v>
      </c>
      <c r="L28" s="55">
        <f t="shared" si="6"/>
        <v>4270764760</v>
      </c>
      <c r="M28" s="124">
        <f t="shared" si="2"/>
        <v>-86735240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s="17" customFormat="1" ht="24" customHeight="1">
      <c r="A29" s="79"/>
      <c r="B29" s="80"/>
      <c r="C29" s="80"/>
      <c r="D29" s="80">
        <v>1</v>
      </c>
      <c r="E29" s="101" t="s">
        <v>59</v>
      </c>
      <c r="F29" s="56">
        <v>3767000000</v>
      </c>
      <c r="G29" s="55">
        <v>0</v>
      </c>
      <c r="H29" s="56">
        <f t="shared" si="3"/>
        <v>3767000000</v>
      </c>
      <c r="I29" s="7">
        <v>1927066243</v>
      </c>
      <c r="J29" s="7">
        <v>110105506</v>
      </c>
      <c r="K29" s="7">
        <v>1729828251</v>
      </c>
      <c r="L29" s="55">
        <f t="shared" si="6"/>
        <v>3767000000</v>
      </c>
      <c r="M29" s="124">
        <f t="shared" si="2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s="17" customFormat="1" ht="24" customHeight="1" thickBot="1">
      <c r="A30" s="104"/>
      <c r="B30" s="105"/>
      <c r="C30" s="105"/>
      <c r="D30" s="105">
        <v>2</v>
      </c>
      <c r="E30" s="106" t="s">
        <v>60</v>
      </c>
      <c r="F30" s="125">
        <v>590500000</v>
      </c>
      <c r="G30" s="125">
        <v>0</v>
      </c>
      <c r="H30" s="126">
        <f t="shared" si="3"/>
        <v>590500000</v>
      </c>
      <c r="I30" s="127">
        <v>362585684</v>
      </c>
      <c r="J30" s="125">
        <v>37056965</v>
      </c>
      <c r="K30" s="125">
        <v>104122111</v>
      </c>
      <c r="L30" s="125">
        <f t="shared" si="6"/>
        <v>503764760</v>
      </c>
      <c r="M30" s="128">
        <f t="shared" si="2"/>
        <v>-86735240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103" customFormat="1" ht="22.5" customHeight="1">
      <c r="A31" s="120"/>
      <c r="B31" s="120"/>
      <c r="C31" s="133"/>
      <c r="D31" s="133"/>
      <c r="E31" s="134"/>
      <c r="F31" s="6"/>
      <c r="G31" s="6"/>
      <c r="H31" s="6"/>
      <c r="I31" s="6"/>
      <c r="J31" s="6"/>
      <c r="K31" s="6"/>
      <c r="L31" s="6"/>
      <c r="M31" s="6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s="103" customFormat="1" ht="22.5" customHeight="1">
      <c r="A32" s="120"/>
      <c r="B32" s="120"/>
      <c r="C32" s="133"/>
      <c r="D32" s="133"/>
      <c r="E32" s="136"/>
      <c r="F32" s="6"/>
      <c r="G32" s="6"/>
      <c r="H32" s="6"/>
      <c r="I32" s="6"/>
      <c r="J32" s="6"/>
      <c r="K32" s="6"/>
      <c r="L32" s="6"/>
      <c r="M32" s="6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s="103" customFormat="1" ht="22.5" customHeight="1">
      <c r="A33" s="120"/>
      <c r="B33" s="120"/>
      <c r="C33" s="133"/>
      <c r="D33" s="133"/>
      <c r="E33" s="134"/>
      <c r="F33" s="6"/>
      <c r="G33" s="6"/>
      <c r="H33" s="6"/>
      <c r="I33" s="6"/>
      <c r="J33" s="6"/>
      <c r="K33" s="6"/>
      <c r="L33" s="6"/>
      <c r="M33" s="6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s="103" customFormat="1" ht="22.5" customHeight="1">
      <c r="A34" s="120"/>
      <c r="B34" s="120"/>
      <c r="C34" s="120"/>
      <c r="D34" s="120"/>
      <c r="E34" s="135"/>
      <c r="F34" s="8"/>
      <c r="G34" s="8"/>
      <c r="H34" s="8"/>
      <c r="I34" s="8"/>
      <c r="J34" s="8"/>
      <c r="K34" s="8"/>
      <c r="L34" s="8"/>
      <c r="M34" s="8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s="103" customFormat="1" ht="22.5" customHeight="1">
      <c r="A35" s="120"/>
      <c r="B35" s="120"/>
      <c r="C35" s="120"/>
      <c r="D35" s="120"/>
      <c r="E35" s="135"/>
      <c r="F35" s="8"/>
      <c r="G35" s="8"/>
      <c r="H35" s="8"/>
      <c r="I35" s="8"/>
      <c r="J35" s="8"/>
      <c r="K35" s="8"/>
      <c r="L35" s="8"/>
      <c r="M35" s="8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s="103" customFormat="1" ht="22.5" customHeight="1">
      <c r="A36" s="120"/>
      <c r="B36" s="120"/>
      <c r="C36" s="133"/>
      <c r="D36" s="133"/>
      <c r="E36" s="136"/>
      <c r="F36" s="6"/>
      <c r="G36" s="6"/>
      <c r="H36" s="6"/>
      <c r="I36" s="6"/>
      <c r="J36" s="6"/>
      <c r="K36" s="6"/>
      <c r="L36" s="6"/>
      <c r="M36" s="6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s="103" customFormat="1" ht="22.5" customHeight="1">
      <c r="A37" s="120"/>
      <c r="B37" s="120"/>
      <c r="C37" s="133"/>
      <c r="D37" s="133"/>
      <c r="E37" s="134"/>
      <c r="F37" s="6"/>
      <c r="G37" s="6"/>
      <c r="H37" s="6"/>
      <c r="I37" s="6"/>
      <c r="J37" s="6"/>
      <c r="K37" s="6"/>
      <c r="L37" s="6"/>
      <c r="M37" s="6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s="103" customFormat="1" ht="22.5" customHeight="1">
      <c r="A38" s="120"/>
      <c r="B38" s="120"/>
      <c r="C38" s="120"/>
      <c r="D38" s="120"/>
      <c r="E38" s="135"/>
      <c r="F38" s="8"/>
      <c r="G38" s="8"/>
      <c r="H38" s="8"/>
      <c r="I38" s="8"/>
      <c r="J38" s="8"/>
      <c r="K38" s="8"/>
      <c r="L38" s="8"/>
      <c r="M38" s="8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s="103" customFormat="1" ht="36" customHeight="1">
      <c r="A39" s="120"/>
      <c r="B39" s="120"/>
      <c r="C39" s="120"/>
      <c r="D39" s="137"/>
      <c r="E39" s="135"/>
      <c r="F39" s="8"/>
      <c r="G39" s="8"/>
      <c r="H39" s="8"/>
      <c r="I39" s="8"/>
      <c r="J39" s="8"/>
      <c r="K39" s="8"/>
      <c r="L39" s="8"/>
      <c r="M39" s="8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s="103" customFormat="1" ht="20.25" customHeight="1">
      <c r="A40" s="120"/>
      <c r="B40" s="120"/>
      <c r="C40" s="133"/>
      <c r="D40" s="133"/>
      <c r="E40" s="134"/>
      <c r="F40" s="6"/>
      <c r="G40" s="6"/>
      <c r="H40" s="6"/>
      <c r="I40" s="6"/>
      <c r="J40" s="6"/>
      <c r="K40" s="6"/>
      <c r="L40" s="6"/>
      <c r="M40" s="6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s="103" customFormat="1" ht="20.25" customHeight="1">
      <c r="A41" s="120"/>
      <c r="B41" s="120"/>
      <c r="C41" s="133"/>
      <c r="D41" s="133"/>
      <c r="E41" s="136"/>
      <c r="F41" s="6"/>
      <c r="G41" s="6"/>
      <c r="H41" s="6"/>
      <c r="I41" s="6"/>
      <c r="J41" s="6"/>
      <c r="K41" s="6"/>
      <c r="L41" s="6"/>
      <c r="M41" s="6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s="103" customFormat="1" ht="20.25" customHeight="1">
      <c r="A42" s="120"/>
      <c r="B42" s="120"/>
      <c r="C42" s="133"/>
      <c r="D42" s="133"/>
      <c r="E42" s="134"/>
      <c r="F42" s="6"/>
      <c r="G42" s="6"/>
      <c r="H42" s="6"/>
      <c r="I42" s="6"/>
      <c r="J42" s="6"/>
      <c r="K42" s="6"/>
      <c r="L42" s="6"/>
      <c r="M42" s="6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s="103" customFormat="1" ht="36" customHeight="1">
      <c r="A43" s="120"/>
      <c r="B43" s="120"/>
      <c r="C43" s="137"/>
      <c r="D43" s="120"/>
      <c r="E43" s="135"/>
      <c r="F43" s="8"/>
      <c r="G43" s="8"/>
      <c r="H43" s="8"/>
      <c r="I43" s="8"/>
      <c r="J43" s="8"/>
      <c r="K43" s="8"/>
      <c r="L43" s="8"/>
      <c r="M43" s="8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13" s="103" customFormat="1" ht="21" customHeight="1">
      <c r="A44" s="120"/>
      <c r="B44" s="120"/>
      <c r="C44" s="133"/>
      <c r="D44" s="133"/>
      <c r="E44" s="136"/>
      <c r="F44" s="6"/>
      <c r="G44" s="6"/>
      <c r="H44" s="6"/>
      <c r="I44" s="6"/>
      <c r="J44" s="6"/>
      <c r="K44" s="6"/>
      <c r="L44" s="6"/>
      <c r="M44" s="6"/>
    </row>
    <row r="45" spans="1:13" s="103" customFormat="1" ht="21" customHeight="1">
      <c r="A45" s="120"/>
      <c r="B45" s="120"/>
      <c r="C45" s="133"/>
      <c r="D45" s="133"/>
      <c r="E45" s="134"/>
      <c r="F45" s="6"/>
      <c r="G45" s="6"/>
      <c r="H45" s="6"/>
      <c r="I45" s="6"/>
      <c r="J45" s="6"/>
      <c r="K45" s="6"/>
      <c r="L45" s="6"/>
      <c r="M45" s="6"/>
    </row>
    <row r="46" spans="1:13" s="103" customFormat="1" ht="21" customHeight="1">
      <c r="A46" s="120"/>
      <c r="B46" s="120"/>
      <c r="C46" s="120"/>
      <c r="D46" s="120"/>
      <c r="E46" s="135"/>
      <c r="F46" s="8"/>
      <c r="G46" s="8"/>
      <c r="H46" s="8"/>
      <c r="I46" s="8"/>
      <c r="J46" s="8"/>
      <c r="K46" s="8"/>
      <c r="L46" s="8"/>
      <c r="M46" s="8"/>
    </row>
    <row r="47" spans="1:13" s="103" customFormat="1" ht="21" customHeight="1">
      <c r="A47" s="120"/>
      <c r="B47" s="120"/>
      <c r="C47" s="120"/>
      <c r="D47" s="120"/>
      <c r="E47" s="135"/>
      <c r="F47" s="8"/>
      <c r="G47" s="8"/>
      <c r="H47" s="8"/>
      <c r="I47" s="8"/>
      <c r="J47" s="8"/>
      <c r="K47" s="8"/>
      <c r="L47" s="8"/>
      <c r="M47" s="8"/>
    </row>
    <row r="48" spans="1:13" s="103" customFormat="1" ht="21" customHeight="1">
      <c r="A48" s="120"/>
      <c r="B48" s="120"/>
      <c r="C48" s="133"/>
      <c r="D48" s="133"/>
      <c r="E48" s="134"/>
      <c r="F48" s="6"/>
      <c r="G48" s="6"/>
      <c r="H48" s="6"/>
      <c r="I48" s="6"/>
      <c r="J48" s="6"/>
      <c r="K48" s="6"/>
      <c r="L48" s="6"/>
      <c r="M48" s="6"/>
    </row>
    <row r="49" spans="1:13" s="103" customFormat="1" ht="21" customHeight="1">
      <c r="A49" s="120"/>
      <c r="B49" s="120"/>
      <c r="C49" s="133"/>
      <c r="D49" s="133"/>
      <c r="E49" s="136"/>
      <c r="F49" s="6"/>
      <c r="G49" s="6"/>
      <c r="H49" s="6"/>
      <c r="I49" s="6"/>
      <c r="J49" s="6"/>
      <c r="K49" s="6"/>
      <c r="L49" s="6"/>
      <c r="M49" s="6"/>
    </row>
    <row r="50" spans="1:13" s="103" customFormat="1" ht="21" customHeight="1">
      <c r="A50" s="120"/>
      <c r="B50" s="120"/>
      <c r="C50" s="133"/>
      <c r="D50" s="133"/>
      <c r="E50" s="134"/>
      <c r="F50" s="6"/>
      <c r="G50" s="6"/>
      <c r="H50" s="6"/>
      <c r="I50" s="6"/>
      <c r="J50" s="6"/>
      <c r="K50" s="6"/>
      <c r="L50" s="6"/>
      <c r="M50" s="6"/>
    </row>
    <row r="51" spans="1:13" s="103" customFormat="1" ht="22.5" customHeight="1">
      <c r="A51" s="120"/>
      <c r="B51" s="120"/>
      <c r="C51" s="120"/>
      <c r="D51" s="120"/>
      <c r="E51" s="135"/>
      <c r="F51" s="8"/>
      <c r="G51" s="8"/>
      <c r="H51" s="8"/>
      <c r="I51" s="8"/>
      <c r="J51" s="8"/>
      <c r="K51" s="8"/>
      <c r="L51" s="8"/>
      <c r="M51" s="8"/>
    </row>
    <row r="52" spans="1:13" s="103" customFormat="1" ht="21" customHeight="1">
      <c r="A52" s="120"/>
      <c r="B52" s="120"/>
      <c r="C52" s="120"/>
      <c r="D52" s="120"/>
      <c r="E52" s="135"/>
      <c r="F52" s="8"/>
      <c r="G52" s="8"/>
      <c r="H52" s="8"/>
      <c r="I52" s="8"/>
      <c r="J52" s="8"/>
      <c r="K52" s="8"/>
      <c r="L52" s="8"/>
      <c r="M52" s="8"/>
    </row>
    <row r="53" spans="1:13" s="103" customFormat="1" ht="21.75" customHeight="1">
      <c r="A53" s="120"/>
      <c r="B53" s="120"/>
      <c r="C53" s="120"/>
      <c r="D53" s="120"/>
      <c r="E53" s="135"/>
      <c r="F53" s="8"/>
      <c r="G53" s="8"/>
      <c r="H53" s="8"/>
      <c r="I53" s="8"/>
      <c r="J53" s="8"/>
      <c r="K53" s="8"/>
      <c r="L53" s="8"/>
      <c r="M53" s="8"/>
    </row>
    <row r="54" spans="1:13" s="103" customFormat="1" ht="21.75" customHeight="1">
      <c r="A54" s="120"/>
      <c r="B54" s="120"/>
      <c r="C54" s="120"/>
      <c r="D54" s="120"/>
      <c r="E54" s="135"/>
      <c r="F54" s="8"/>
      <c r="G54" s="8"/>
      <c r="H54" s="8"/>
      <c r="I54" s="8"/>
      <c r="J54" s="8"/>
      <c r="K54" s="8"/>
      <c r="L54" s="8"/>
      <c r="M54" s="8"/>
    </row>
    <row r="55" spans="1:13" s="103" customFormat="1" ht="23.25" customHeight="1">
      <c r="A55" s="120"/>
      <c r="B55" s="120"/>
      <c r="C55" s="120"/>
      <c r="D55" s="120"/>
      <c r="E55" s="135"/>
      <c r="F55" s="8"/>
      <c r="G55" s="8"/>
      <c r="H55" s="8"/>
      <c r="I55" s="8"/>
      <c r="J55" s="8"/>
      <c r="K55" s="8"/>
      <c r="L55" s="8"/>
      <c r="M55" s="8"/>
    </row>
    <row r="56" spans="1:13" s="103" customFormat="1" ht="21" customHeight="1">
      <c r="A56" s="120"/>
      <c r="B56" s="120"/>
      <c r="C56" s="120"/>
      <c r="D56" s="120"/>
      <c r="E56" s="135"/>
      <c r="F56" s="8"/>
      <c r="G56" s="8"/>
      <c r="H56" s="8"/>
      <c r="I56" s="8"/>
      <c r="J56" s="8"/>
      <c r="K56" s="8"/>
      <c r="L56" s="8"/>
      <c r="M56" s="8"/>
    </row>
    <row r="57" spans="1:13" s="103" customFormat="1" ht="21.75" customHeight="1">
      <c r="A57" s="120"/>
      <c r="B57" s="120"/>
      <c r="C57" s="120"/>
      <c r="D57" s="120"/>
      <c r="E57" s="135"/>
      <c r="F57" s="8"/>
      <c r="G57" s="8"/>
      <c r="H57" s="8"/>
      <c r="I57" s="8"/>
      <c r="J57" s="8"/>
      <c r="K57" s="8"/>
      <c r="L57" s="8"/>
      <c r="M57" s="8"/>
    </row>
    <row r="58" spans="1:13" s="103" customFormat="1" ht="23.25" customHeight="1">
      <c r="A58" s="120"/>
      <c r="B58" s="120"/>
      <c r="C58" s="120"/>
      <c r="D58" s="120"/>
      <c r="E58" s="135"/>
      <c r="F58" s="8"/>
      <c r="G58" s="8"/>
      <c r="H58" s="8"/>
      <c r="I58" s="8"/>
      <c r="J58" s="8"/>
      <c r="K58" s="8"/>
      <c r="L58" s="8"/>
      <c r="M58" s="8"/>
    </row>
    <row r="59" spans="1:13" s="103" customFormat="1" ht="20.25" customHeight="1">
      <c r="A59" s="120"/>
      <c r="B59" s="120"/>
      <c r="C59" s="120"/>
      <c r="D59" s="120"/>
      <c r="E59" s="135"/>
      <c r="F59" s="8"/>
      <c r="G59" s="8"/>
      <c r="H59" s="8"/>
      <c r="I59" s="8"/>
      <c r="J59" s="8"/>
      <c r="K59" s="8"/>
      <c r="L59" s="8"/>
      <c r="M59" s="8"/>
    </row>
    <row r="60" spans="1:13" s="103" customFormat="1" ht="20.25" customHeight="1">
      <c r="A60" s="120"/>
      <c r="B60" s="120"/>
      <c r="C60" s="120"/>
      <c r="D60" s="120"/>
      <c r="E60" s="135"/>
      <c r="F60" s="8"/>
      <c r="G60" s="8"/>
      <c r="H60" s="8"/>
      <c r="I60" s="8"/>
      <c r="J60" s="8"/>
      <c r="K60" s="8"/>
      <c r="L60" s="8"/>
      <c r="M60" s="8"/>
    </row>
    <row r="61" spans="1:13" s="103" customFormat="1" ht="20.25" customHeight="1">
      <c r="A61" s="120"/>
      <c r="B61" s="120"/>
      <c r="C61" s="120"/>
      <c r="D61" s="120"/>
      <c r="E61" s="136"/>
      <c r="F61" s="6"/>
      <c r="G61" s="6"/>
      <c r="H61" s="6"/>
      <c r="I61" s="6"/>
      <c r="J61" s="6"/>
      <c r="K61" s="6"/>
      <c r="L61" s="6"/>
      <c r="M61" s="6"/>
    </row>
    <row r="62" spans="1:13" s="103" customFormat="1" ht="20.25" customHeight="1">
      <c r="A62" s="120"/>
      <c r="B62" s="120"/>
      <c r="C62" s="120"/>
      <c r="D62" s="120"/>
      <c r="E62" s="134"/>
      <c r="F62" s="6"/>
      <c r="G62" s="6"/>
      <c r="H62" s="6"/>
      <c r="I62" s="6"/>
      <c r="J62" s="6"/>
      <c r="K62" s="6"/>
      <c r="L62" s="6"/>
      <c r="M62" s="6"/>
    </row>
    <row r="63" spans="1:13" s="103" customFormat="1" ht="20.25" customHeight="1">
      <c r="A63" s="120"/>
      <c r="B63" s="120"/>
      <c r="C63" s="120"/>
      <c r="D63" s="120"/>
      <c r="E63" s="135"/>
      <c r="F63" s="8"/>
      <c r="G63" s="8"/>
      <c r="H63" s="8"/>
      <c r="I63" s="8"/>
      <c r="J63" s="8"/>
      <c r="K63" s="8"/>
      <c r="L63" s="8"/>
      <c r="M63" s="8"/>
    </row>
    <row r="64" spans="1:13" s="103" customFormat="1" ht="20.25" customHeight="1">
      <c r="A64" s="120"/>
      <c r="B64" s="120"/>
      <c r="C64" s="120"/>
      <c r="D64" s="120"/>
      <c r="E64" s="135"/>
      <c r="F64" s="8"/>
      <c r="G64" s="8"/>
      <c r="H64" s="8"/>
      <c r="I64" s="8"/>
      <c r="J64" s="8"/>
      <c r="K64" s="8"/>
      <c r="L64" s="8"/>
      <c r="M64" s="8"/>
    </row>
    <row r="65" spans="1:13" s="103" customFormat="1" ht="20.25" customHeight="1">
      <c r="A65" s="120"/>
      <c r="B65" s="120"/>
      <c r="C65" s="133"/>
      <c r="D65" s="133"/>
      <c r="E65" s="136"/>
      <c r="F65" s="6"/>
      <c r="G65" s="6"/>
      <c r="H65" s="6"/>
      <c r="I65" s="6"/>
      <c r="J65" s="6"/>
      <c r="K65" s="6"/>
      <c r="L65" s="6"/>
      <c r="M65" s="6"/>
    </row>
    <row r="66" spans="1:13" s="103" customFormat="1" ht="20.25" customHeight="1">
      <c r="A66" s="120"/>
      <c r="B66" s="120"/>
      <c r="C66" s="133"/>
      <c r="D66" s="133"/>
      <c r="E66" s="134"/>
      <c r="F66" s="6"/>
      <c r="G66" s="6"/>
      <c r="H66" s="6"/>
      <c r="I66" s="6"/>
      <c r="J66" s="6"/>
      <c r="K66" s="6"/>
      <c r="L66" s="6"/>
      <c r="M66" s="6"/>
    </row>
    <row r="67" spans="1:13" s="103" customFormat="1" ht="20.25" customHeight="1">
      <c r="A67" s="120"/>
      <c r="B67" s="120"/>
      <c r="C67" s="120"/>
      <c r="D67" s="120"/>
      <c r="E67" s="135"/>
      <c r="F67" s="8"/>
      <c r="G67" s="8"/>
      <c r="H67" s="8"/>
      <c r="I67" s="8"/>
      <c r="J67" s="8"/>
      <c r="K67" s="8"/>
      <c r="L67" s="8"/>
      <c r="M67" s="8"/>
    </row>
    <row r="68" spans="1:13" s="103" customFormat="1" ht="20.25" customHeight="1">
      <c r="A68" s="120"/>
      <c r="B68" s="120"/>
      <c r="C68" s="120"/>
      <c r="D68" s="120"/>
      <c r="E68" s="135"/>
      <c r="F68" s="8"/>
      <c r="G68" s="8"/>
      <c r="H68" s="8"/>
      <c r="I68" s="8"/>
      <c r="J68" s="8"/>
      <c r="K68" s="8"/>
      <c r="L68" s="8"/>
      <c r="M68" s="8"/>
    </row>
    <row r="69" spans="1:13" s="103" customFormat="1" ht="20.25" customHeight="1">
      <c r="A69" s="120"/>
      <c r="B69" s="120"/>
      <c r="C69" s="120"/>
      <c r="D69" s="120"/>
      <c r="E69" s="121"/>
      <c r="F69" s="8"/>
      <c r="G69" s="8"/>
      <c r="H69" s="8"/>
      <c r="I69" s="8"/>
      <c r="J69" s="8"/>
      <c r="K69" s="8"/>
      <c r="L69" s="8"/>
      <c r="M69" s="8"/>
    </row>
    <row r="70" spans="1:13" s="103" customFormat="1" ht="20.25" customHeight="1">
      <c r="A70" s="120"/>
      <c r="B70" s="120"/>
      <c r="C70" s="120"/>
      <c r="D70" s="120"/>
      <c r="E70" s="121"/>
      <c r="F70" s="8"/>
      <c r="G70" s="8"/>
      <c r="H70" s="8"/>
      <c r="I70" s="8"/>
      <c r="J70" s="8"/>
      <c r="K70" s="8"/>
      <c r="L70" s="8"/>
      <c r="M70" s="8"/>
    </row>
    <row r="71" spans="1:13" s="103" customFormat="1" ht="176.25" customHeight="1">
      <c r="A71" s="120"/>
      <c r="B71" s="120"/>
      <c r="C71" s="120"/>
      <c r="D71" s="120"/>
      <c r="E71" s="121"/>
      <c r="F71" s="138"/>
      <c r="G71" s="8"/>
      <c r="H71" s="138"/>
      <c r="I71" s="138"/>
      <c r="J71" s="8"/>
      <c r="K71" s="138"/>
      <c r="L71" s="138"/>
      <c r="M71" s="8"/>
    </row>
    <row r="72" spans="1:4" s="1" customFormat="1" ht="177" customHeight="1">
      <c r="A72" s="120"/>
      <c r="B72" s="120"/>
      <c r="C72" s="123"/>
      <c r="D72" s="123"/>
    </row>
    <row r="73" spans="1:4" s="1" customFormat="1" ht="30.75" customHeight="1">
      <c r="A73" s="120"/>
      <c r="B73" s="120"/>
      <c r="C73" s="123"/>
      <c r="D73" s="123"/>
    </row>
    <row r="74" spans="1:4" s="1" customFormat="1" ht="15.75">
      <c r="A74" s="120"/>
      <c r="B74" s="120"/>
      <c r="C74" s="123"/>
      <c r="D74" s="123"/>
    </row>
    <row r="75" spans="1:4" s="1" customFormat="1" ht="15.75">
      <c r="A75" s="120"/>
      <c r="B75" s="120"/>
      <c r="C75" s="123"/>
      <c r="D75" s="123"/>
    </row>
    <row r="76" spans="1:4" s="1" customFormat="1" ht="15.75">
      <c r="A76" s="120"/>
      <c r="B76" s="120"/>
      <c r="C76" s="123"/>
      <c r="D76" s="123"/>
    </row>
    <row r="77" spans="1:4" s="1" customFormat="1" ht="15.75">
      <c r="A77" s="120"/>
      <c r="B77" s="120"/>
      <c r="C77" s="123"/>
      <c r="D77" s="123"/>
    </row>
    <row r="78" spans="1:4" s="1" customFormat="1" ht="15.75">
      <c r="A78" s="120"/>
      <c r="B78" s="120"/>
      <c r="C78" s="123"/>
      <c r="D78" s="123"/>
    </row>
    <row r="79" spans="1:4" s="1" customFormat="1" ht="15.75">
      <c r="A79" s="120"/>
      <c r="B79" s="120"/>
      <c r="C79" s="123"/>
      <c r="D79" s="123"/>
    </row>
    <row r="80" spans="1:4" s="1" customFormat="1" ht="15.75">
      <c r="A80" s="120"/>
      <c r="B80" s="120"/>
      <c r="C80" s="123"/>
      <c r="D80" s="123"/>
    </row>
    <row r="81" spans="1:4" s="1" customFormat="1" ht="15.75">
      <c r="A81" s="120"/>
      <c r="B81" s="120"/>
      <c r="C81" s="123"/>
      <c r="D81" s="123"/>
    </row>
    <row r="82" spans="1:4" s="1" customFormat="1" ht="15.75">
      <c r="A82" s="120"/>
      <c r="B82" s="120"/>
      <c r="C82" s="123"/>
      <c r="D82" s="123"/>
    </row>
    <row r="83" spans="1:4" s="1" customFormat="1" ht="15.75">
      <c r="A83" s="120"/>
      <c r="B83" s="120"/>
      <c r="C83" s="123"/>
      <c r="D83" s="123"/>
    </row>
    <row r="84" spans="1:4" s="1" customFormat="1" ht="15.75">
      <c r="A84" s="120"/>
      <c r="B84" s="120"/>
      <c r="C84" s="123"/>
      <c r="D84" s="123"/>
    </row>
    <row r="85" spans="1:4" s="1" customFormat="1" ht="15.75">
      <c r="A85" s="120"/>
      <c r="B85" s="120"/>
      <c r="C85" s="123"/>
      <c r="D85" s="123"/>
    </row>
    <row r="86" spans="1:4" s="1" customFormat="1" ht="15.75">
      <c r="A86" s="120"/>
      <c r="B86" s="120"/>
      <c r="C86" s="123"/>
      <c r="D86" s="123"/>
    </row>
    <row r="87" spans="1:4" s="1" customFormat="1" ht="15.75">
      <c r="A87" s="120"/>
      <c r="B87" s="120"/>
      <c r="C87" s="123"/>
      <c r="D87" s="123"/>
    </row>
    <row r="88" spans="1:4" s="1" customFormat="1" ht="15.75">
      <c r="A88" s="120"/>
      <c r="B88" s="120"/>
      <c r="C88" s="123"/>
      <c r="D88" s="123"/>
    </row>
    <row r="89" spans="1:4" s="1" customFormat="1" ht="15.75">
      <c r="A89" s="120"/>
      <c r="B89" s="120"/>
      <c r="C89" s="123"/>
      <c r="D89" s="123"/>
    </row>
    <row r="90" spans="1:4" s="1" customFormat="1" ht="15.75">
      <c r="A90" s="120"/>
      <c r="B90" s="120"/>
      <c r="C90" s="123"/>
      <c r="D90" s="123"/>
    </row>
    <row r="91" spans="1:4" s="1" customFormat="1" ht="15.75">
      <c r="A91" s="120"/>
      <c r="B91" s="120"/>
      <c r="C91" s="123"/>
      <c r="D91" s="123"/>
    </row>
    <row r="92" spans="1:4" s="1" customFormat="1" ht="15.75">
      <c r="A92" s="120"/>
      <c r="B92" s="120"/>
      <c r="C92" s="123"/>
      <c r="D92" s="123"/>
    </row>
    <row r="93" spans="1:4" s="1" customFormat="1" ht="15.75">
      <c r="A93" s="120"/>
      <c r="B93" s="120"/>
      <c r="C93" s="123"/>
      <c r="D93" s="123"/>
    </row>
    <row r="94" spans="1:4" s="1" customFormat="1" ht="15.75">
      <c r="A94" s="120"/>
      <c r="B94" s="120"/>
      <c r="C94" s="123"/>
      <c r="D94" s="123"/>
    </row>
    <row r="95" spans="1:4" s="1" customFormat="1" ht="15.75">
      <c r="A95" s="120"/>
      <c r="B95" s="120"/>
      <c r="C95" s="123"/>
      <c r="D95" s="123"/>
    </row>
    <row r="96" spans="1:4" s="1" customFormat="1" ht="15.75">
      <c r="A96" s="120"/>
      <c r="B96" s="120"/>
      <c r="C96" s="123"/>
      <c r="D96" s="123"/>
    </row>
    <row r="97" spans="1:4" s="1" customFormat="1" ht="15.75">
      <c r="A97" s="120"/>
      <c r="B97" s="120"/>
      <c r="C97" s="123"/>
      <c r="D97" s="123"/>
    </row>
    <row r="98" spans="1:4" s="1" customFormat="1" ht="15.75">
      <c r="A98" s="120"/>
      <c r="B98" s="120"/>
      <c r="C98" s="123"/>
      <c r="D98" s="123"/>
    </row>
    <row r="99" spans="1:4" s="1" customFormat="1" ht="15.75">
      <c r="A99" s="120"/>
      <c r="B99" s="120"/>
      <c r="C99" s="123"/>
      <c r="D99" s="123"/>
    </row>
    <row r="100" spans="1:4" s="1" customFormat="1" ht="15.75">
      <c r="A100" s="120"/>
      <c r="B100" s="120"/>
      <c r="C100" s="123"/>
      <c r="D100" s="123"/>
    </row>
    <row r="101" spans="1:4" s="1" customFormat="1" ht="15.75">
      <c r="A101" s="120"/>
      <c r="B101" s="120"/>
      <c r="C101" s="123"/>
      <c r="D101" s="123"/>
    </row>
    <row r="102" spans="1:4" s="1" customFormat="1" ht="15.75">
      <c r="A102" s="120"/>
      <c r="B102" s="120"/>
      <c r="C102" s="123"/>
      <c r="D102" s="123"/>
    </row>
    <row r="103" spans="1:4" s="1" customFormat="1" ht="15.75">
      <c r="A103" s="120"/>
      <c r="B103" s="120"/>
      <c r="C103" s="123"/>
      <c r="D103" s="123"/>
    </row>
    <row r="104" spans="1:4" s="1" customFormat="1" ht="15.75">
      <c r="A104" s="120"/>
      <c r="B104" s="120"/>
      <c r="C104" s="123"/>
      <c r="D104" s="123"/>
    </row>
    <row r="105" spans="1:4" s="1" customFormat="1" ht="15.75">
      <c r="A105" s="120"/>
      <c r="B105" s="120"/>
      <c r="C105" s="123"/>
      <c r="D105" s="123"/>
    </row>
    <row r="106" spans="1:4" s="1" customFormat="1" ht="15.75">
      <c r="A106" s="120"/>
      <c r="B106" s="120"/>
      <c r="C106" s="123"/>
      <c r="D106" s="123"/>
    </row>
    <row r="107" spans="1:4" s="1" customFormat="1" ht="15.75">
      <c r="A107" s="120"/>
      <c r="B107" s="120"/>
      <c r="C107" s="123"/>
      <c r="D107" s="123"/>
    </row>
    <row r="108" spans="1:4" s="1" customFormat="1" ht="15.75">
      <c r="A108" s="120"/>
      <c r="B108" s="120"/>
      <c r="C108" s="123"/>
      <c r="D108" s="123"/>
    </row>
    <row r="109" spans="1:4" s="1" customFormat="1" ht="15.75">
      <c r="A109" s="120"/>
      <c r="B109" s="120"/>
      <c r="C109" s="123"/>
      <c r="D109" s="123"/>
    </row>
    <row r="110" spans="1:4" s="1" customFormat="1" ht="15.75">
      <c r="A110" s="120"/>
      <c r="B110" s="120"/>
      <c r="C110" s="123"/>
      <c r="D110" s="123"/>
    </row>
    <row r="111" spans="1:4" s="1" customFormat="1" ht="15.75">
      <c r="A111" s="120"/>
      <c r="B111" s="120"/>
      <c r="C111" s="123"/>
      <c r="D111" s="123"/>
    </row>
    <row r="112" spans="1:4" s="1" customFormat="1" ht="15.75">
      <c r="A112" s="120"/>
      <c r="B112" s="120"/>
      <c r="C112" s="123"/>
      <c r="D112" s="123"/>
    </row>
    <row r="113" spans="1:4" s="1" customFormat="1" ht="15.75">
      <c r="A113" s="120"/>
      <c r="B113" s="120"/>
      <c r="C113" s="123"/>
      <c r="D113" s="123"/>
    </row>
    <row r="114" spans="1:4" s="1" customFormat="1" ht="15.75">
      <c r="A114" s="120"/>
      <c r="B114" s="120"/>
      <c r="C114" s="123"/>
      <c r="D114" s="123"/>
    </row>
    <row r="115" spans="1:4" s="1" customFormat="1" ht="15.75">
      <c r="A115" s="120"/>
      <c r="B115" s="120"/>
      <c r="C115" s="123"/>
      <c r="D115" s="123"/>
    </row>
    <row r="116" spans="1:4" s="1" customFormat="1" ht="15.75">
      <c r="A116" s="120"/>
      <c r="B116" s="120"/>
      <c r="C116" s="123"/>
      <c r="D116" s="123"/>
    </row>
    <row r="117" spans="1:4" s="1" customFormat="1" ht="15.75">
      <c r="A117" s="120"/>
      <c r="B117" s="120"/>
      <c r="C117" s="123"/>
      <c r="D117" s="123"/>
    </row>
    <row r="118" spans="1:4" s="1" customFormat="1" ht="15.75">
      <c r="A118" s="120"/>
      <c r="B118" s="120"/>
      <c r="C118" s="123"/>
      <c r="D118" s="123"/>
    </row>
    <row r="119" spans="1:4" s="1" customFormat="1" ht="15.75">
      <c r="A119" s="120"/>
      <c r="B119" s="120"/>
      <c r="C119" s="123"/>
      <c r="D119" s="123"/>
    </row>
    <row r="120" spans="1:4" s="1" customFormat="1" ht="15.75">
      <c r="A120" s="120"/>
      <c r="B120" s="120"/>
      <c r="C120" s="123"/>
      <c r="D120" s="123"/>
    </row>
    <row r="121" spans="1:4" s="1" customFormat="1" ht="15.75">
      <c r="A121" s="120"/>
      <c r="B121" s="120"/>
      <c r="C121" s="123"/>
      <c r="D121" s="123"/>
    </row>
    <row r="122" spans="1:4" s="1" customFormat="1" ht="15.75">
      <c r="A122" s="120"/>
      <c r="B122" s="120"/>
      <c r="C122" s="123"/>
      <c r="D122" s="123"/>
    </row>
    <row r="123" spans="1:4" s="1" customFormat="1" ht="15.75">
      <c r="A123" s="120"/>
      <c r="B123" s="120"/>
      <c r="C123" s="123"/>
      <c r="D123" s="123"/>
    </row>
    <row r="124" spans="1:4" s="1" customFormat="1" ht="15.75">
      <c r="A124" s="120"/>
      <c r="B124" s="120"/>
      <c r="C124" s="123"/>
      <c r="D124" s="123"/>
    </row>
    <row r="125" spans="1:4" s="1" customFormat="1" ht="15.75">
      <c r="A125" s="120"/>
      <c r="B125" s="120"/>
      <c r="C125" s="123"/>
      <c r="D125" s="123"/>
    </row>
    <row r="126" spans="1:4" s="1" customFormat="1" ht="15.75">
      <c r="A126" s="120"/>
      <c r="B126" s="120"/>
      <c r="C126" s="123"/>
      <c r="D126" s="123"/>
    </row>
    <row r="127" spans="1:4" s="1" customFormat="1" ht="15.75">
      <c r="A127" s="120"/>
      <c r="B127" s="120"/>
      <c r="C127" s="123"/>
      <c r="D127" s="123"/>
    </row>
    <row r="128" spans="1:4" s="1" customFormat="1" ht="15.75">
      <c r="A128" s="120"/>
      <c r="B128" s="120"/>
      <c r="C128" s="123"/>
      <c r="D128" s="123"/>
    </row>
    <row r="129" spans="1:4" s="1" customFormat="1" ht="15.75">
      <c r="A129" s="120"/>
      <c r="B129" s="120"/>
      <c r="C129" s="123"/>
      <c r="D129" s="123"/>
    </row>
    <row r="130" spans="1:4" s="1" customFormat="1" ht="15.75">
      <c r="A130" s="120"/>
      <c r="B130" s="120"/>
      <c r="C130" s="123"/>
      <c r="D130" s="123"/>
    </row>
    <row r="131" spans="1:4" s="1" customFormat="1" ht="15.75">
      <c r="A131" s="120"/>
      <c r="B131" s="120"/>
      <c r="C131" s="123"/>
      <c r="D131" s="123"/>
    </row>
    <row r="132" spans="1:4" s="1" customFormat="1" ht="15.75">
      <c r="A132" s="120"/>
      <c r="B132" s="120"/>
      <c r="C132" s="123"/>
      <c r="D132" s="123"/>
    </row>
    <row r="133" spans="1:4" s="1" customFormat="1" ht="15.75">
      <c r="A133" s="120"/>
      <c r="B133" s="120"/>
      <c r="C133" s="123"/>
      <c r="D133" s="123"/>
    </row>
    <row r="134" spans="1:4" s="1" customFormat="1" ht="15.75">
      <c r="A134" s="120"/>
      <c r="B134" s="120"/>
      <c r="C134" s="123"/>
      <c r="D134" s="123"/>
    </row>
    <row r="135" spans="1:4" s="1" customFormat="1" ht="15.75">
      <c r="A135" s="120"/>
      <c r="B135" s="120"/>
      <c r="C135" s="123"/>
      <c r="D135" s="123"/>
    </row>
    <row r="136" spans="1:4" s="1" customFormat="1" ht="15.75">
      <c r="A136" s="120"/>
      <c r="B136" s="120"/>
      <c r="C136" s="123"/>
      <c r="D136" s="123"/>
    </row>
    <row r="137" spans="1:4" s="1" customFormat="1" ht="15.75">
      <c r="A137" s="120"/>
      <c r="B137" s="120"/>
      <c r="C137" s="123"/>
      <c r="D137" s="123"/>
    </row>
    <row r="138" spans="1:4" s="1" customFormat="1" ht="15.75">
      <c r="A138" s="120"/>
      <c r="B138" s="120"/>
      <c r="C138" s="123"/>
      <c r="D138" s="123"/>
    </row>
    <row r="139" spans="1:4" s="1" customFormat="1" ht="15.75">
      <c r="A139" s="120"/>
      <c r="B139" s="120"/>
      <c r="C139" s="123"/>
      <c r="D139" s="123"/>
    </row>
    <row r="140" spans="1:4" s="1" customFormat="1" ht="15.75">
      <c r="A140" s="120"/>
      <c r="B140" s="120"/>
      <c r="C140" s="123"/>
      <c r="D140" s="123"/>
    </row>
    <row r="141" spans="1:4" s="1" customFormat="1" ht="15.75">
      <c r="A141" s="120"/>
      <c r="B141" s="120"/>
      <c r="C141" s="123"/>
      <c r="D141" s="123"/>
    </row>
    <row r="142" spans="1:4" s="1" customFormat="1" ht="15.75">
      <c r="A142" s="120"/>
      <c r="B142" s="120"/>
      <c r="C142" s="123"/>
      <c r="D142" s="123"/>
    </row>
    <row r="143" spans="1:4" s="1" customFormat="1" ht="15.75">
      <c r="A143" s="120"/>
      <c r="B143" s="120"/>
      <c r="C143" s="123"/>
      <c r="D143" s="123"/>
    </row>
    <row r="144" spans="1:4" s="1" customFormat="1" ht="15.75">
      <c r="A144" s="120"/>
      <c r="B144" s="120"/>
      <c r="C144" s="123"/>
      <c r="D144" s="123"/>
    </row>
    <row r="145" spans="1:4" s="1" customFormat="1" ht="15.75">
      <c r="A145" s="120"/>
      <c r="B145" s="120"/>
      <c r="C145" s="123"/>
      <c r="D145" s="123"/>
    </row>
    <row r="146" spans="1:4" s="1" customFormat="1" ht="15.75">
      <c r="A146" s="120"/>
      <c r="B146" s="120"/>
      <c r="C146" s="123"/>
      <c r="D146" s="123"/>
    </row>
    <row r="147" spans="1:4" s="1" customFormat="1" ht="15.75">
      <c r="A147" s="120"/>
      <c r="B147" s="120"/>
      <c r="C147" s="123"/>
      <c r="D147" s="123"/>
    </row>
    <row r="148" spans="1:4" s="1" customFormat="1" ht="15.75">
      <c r="A148" s="120"/>
      <c r="B148" s="120"/>
      <c r="C148" s="123"/>
      <c r="D148" s="123"/>
    </row>
    <row r="149" spans="1:4" s="1" customFormat="1" ht="15.75">
      <c r="A149" s="120"/>
      <c r="B149" s="120"/>
      <c r="C149" s="123"/>
      <c r="D149" s="123"/>
    </row>
    <row r="150" spans="1:4" s="1" customFormat="1" ht="15.75">
      <c r="A150" s="120"/>
      <c r="B150" s="120"/>
      <c r="C150" s="123"/>
      <c r="D150" s="123"/>
    </row>
    <row r="151" spans="1:4" s="1" customFormat="1" ht="15.75">
      <c r="A151" s="120"/>
      <c r="B151" s="120"/>
      <c r="C151" s="123"/>
      <c r="D151" s="123"/>
    </row>
    <row r="152" spans="1:4" s="1" customFormat="1" ht="15.75">
      <c r="A152" s="120"/>
      <c r="B152" s="120"/>
      <c r="C152" s="123"/>
      <c r="D152" s="123"/>
    </row>
    <row r="153" spans="1:4" s="1" customFormat="1" ht="15.75">
      <c r="A153" s="120"/>
      <c r="B153" s="120"/>
      <c r="C153" s="123"/>
      <c r="D153" s="123"/>
    </row>
    <row r="154" spans="1:4" s="1" customFormat="1" ht="15.75">
      <c r="A154" s="120"/>
      <c r="B154" s="120"/>
      <c r="C154" s="123"/>
      <c r="D154" s="123"/>
    </row>
    <row r="155" spans="1:4" s="1" customFormat="1" ht="15.75">
      <c r="A155" s="120"/>
      <c r="B155" s="120"/>
      <c r="C155" s="123"/>
      <c r="D155" s="123"/>
    </row>
    <row r="156" spans="1:4" s="1" customFormat="1" ht="15.75">
      <c r="A156" s="120"/>
      <c r="B156" s="120"/>
      <c r="C156" s="123"/>
      <c r="D156" s="123"/>
    </row>
    <row r="157" spans="1:4" s="1" customFormat="1" ht="15.75">
      <c r="A157" s="120"/>
      <c r="B157" s="120"/>
      <c r="C157" s="123"/>
      <c r="D157" s="123"/>
    </row>
    <row r="158" spans="1:4" s="1" customFormat="1" ht="15.75">
      <c r="A158" s="120"/>
      <c r="B158" s="120"/>
      <c r="C158" s="123"/>
      <c r="D158" s="123"/>
    </row>
    <row r="159" spans="1:4" s="1" customFormat="1" ht="15.75">
      <c r="A159" s="120"/>
      <c r="B159" s="120"/>
      <c r="C159" s="123"/>
      <c r="D159" s="123"/>
    </row>
    <row r="160" spans="1:4" s="1" customFormat="1" ht="15.75">
      <c r="A160" s="120"/>
      <c r="B160" s="120"/>
      <c r="C160" s="123"/>
      <c r="D160" s="123"/>
    </row>
    <row r="161" spans="1:4" s="1" customFormat="1" ht="15.75">
      <c r="A161" s="120"/>
      <c r="B161" s="120"/>
      <c r="C161" s="123"/>
      <c r="D161" s="123"/>
    </row>
    <row r="162" spans="1:4" s="1" customFormat="1" ht="15.75">
      <c r="A162" s="120"/>
      <c r="B162" s="120"/>
      <c r="C162" s="123"/>
      <c r="D162" s="123"/>
    </row>
    <row r="163" spans="1:4" s="1" customFormat="1" ht="15.75">
      <c r="A163" s="120"/>
      <c r="B163" s="120"/>
      <c r="C163" s="123"/>
      <c r="D163" s="123"/>
    </row>
    <row r="164" spans="1:4" s="1" customFormat="1" ht="15.75">
      <c r="A164" s="120"/>
      <c r="B164" s="120"/>
      <c r="C164" s="123"/>
      <c r="D164" s="123"/>
    </row>
    <row r="165" spans="1:4" s="1" customFormat="1" ht="15.75">
      <c r="A165" s="120"/>
      <c r="B165" s="120"/>
      <c r="C165" s="123"/>
      <c r="D165" s="123"/>
    </row>
    <row r="166" spans="1:4" s="1" customFormat="1" ht="15.75">
      <c r="A166" s="120"/>
      <c r="B166" s="120"/>
      <c r="C166" s="123"/>
      <c r="D166" s="123"/>
    </row>
    <row r="167" spans="1:4" s="1" customFormat="1" ht="15.75">
      <c r="A167" s="120"/>
      <c r="B167" s="120"/>
      <c r="C167" s="123"/>
      <c r="D167" s="123"/>
    </row>
    <row r="168" spans="1:4" s="1" customFormat="1" ht="15.75">
      <c r="A168" s="120"/>
      <c r="B168" s="120"/>
      <c r="C168" s="123"/>
      <c r="D168" s="123"/>
    </row>
    <row r="169" spans="1:4" s="1" customFormat="1" ht="15.75">
      <c r="A169" s="120"/>
      <c r="B169" s="120"/>
      <c r="C169" s="123"/>
      <c r="D169" s="123"/>
    </row>
    <row r="170" spans="1:4" s="1" customFormat="1" ht="15.75">
      <c r="A170" s="120"/>
      <c r="B170" s="120"/>
      <c r="C170" s="123"/>
      <c r="D170" s="123"/>
    </row>
    <row r="171" spans="1:4" s="1" customFormat="1" ht="15.75">
      <c r="A171" s="120"/>
      <c r="B171" s="120"/>
      <c r="C171" s="123"/>
      <c r="D171" s="123"/>
    </row>
    <row r="172" spans="1:4" s="1" customFormat="1" ht="15.75">
      <c r="A172" s="120"/>
      <c r="B172" s="120"/>
      <c r="C172" s="123"/>
      <c r="D172" s="123"/>
    </row>
    <row r="173" spans="1:4" s="1" customFormat="1" ht="15.75">
      <c r="A173" s="120"/>
      <c r="B173" s="120"/>
      <c r="C173" s="123"/>
      <c r="D173" s="123"/>
    </row>
    <row r="174" spans="1:4" s="1" customFormat="1" ht="15.75">
      <c r="A174" s="120"/>
      <c r="B174" s="120"/>
      <c r="C174" s="123"/>
      <c r="D174" s="123"/>
    </row>
    <row r="175" spans="1:4" s="1" customFormat="1" ht="15.75">
      <c r="A175" s="120"/>
      <c r="B175" s="120"/>
      <c r="C175" s="123"/>
      <c r="D175" s="123"/>
    </row>
    <row r="176" spans="1:4" s="1" customFormat="1" ht="15.75">
      <c r="A176" s="120"/>
      <c r="B176" s="120"/>
      <c r="C176" s="123"/>
      <c r="D176" s="123"/>
    </row>
    <row r="177" spans="1:4" s="1" customFormat="1" ht="15.75">
      <c r="A177" s="120"/>
      <c r="B177" s="120"/>
      <c r="C177" s="123"/>
      <c r="D177" s="123"/>
    </row>
    <row r="178" spans="1:4" s="1" customFormat="1" ht="15.75">
      <c r="A178" s="120"/>
      <c r="B178" s="120"/>
      <c r="C178" s="123"/>
      <c r="D178" s="123"/>
    </row>
    <row r="179" spans="1:4" s="1" customFormat="1" ht="15.75">
      <c r="A179" s="120"/>
      <c r="B179" s="120"/>
      <c r="C179" s="123"/>
      <c r="D179" s="123"/>
    </row>
    <row r="180" spans="1:4" s="1" customFormat="1" ht="15.75">
      <c r="A180" s="120"/>
      <c r="B180" s="120"/>
      <c r="C180" s="123"/>
      <c r="D180" s="123"/>
    </row>
    <row r="181" spans="1:4" s="1" customFormat="1" ht="15.75">
      <c r="A181" s="120"/>
      <c r="B181" s="120"/>
      <c r="C181" s="123"/>
      <c r="D181" s="123"/>
    </row>
    <row r="182" spans="1:4" s="1" customFormat="1" ht="15.75">
      <c r="A182" s="120"/>
      <c r="B182" s="120"/>
      <c r="C182" s="123"/>
      <c r="D182" s="123"/>
    </row>
    <row r="183" spans="1:4" s="1" customFormat="1" ht="15.75">
      <c r="A183" s="120"/>
      <c r="B183" s="120"/>
      <c r="C183" s="123"/>
      <c r="D183" s="123"/>
    </row>
    <row r="184" spans="1:4" s="1" customFormat="1" ht="15.75">
      <c r="A184" s="120"/>
      <c r="B184" s="120"/>
      <c r="C184" s="123"/>
      <c r="D184" s="123"/>
    </row>
    <row r="185" spans="1:4" s="1" customFormat="1" ht="15.75">
      <c r="A185" s="120"/>
      <c r="B185" s="120"/>
      <c r="C185" s="123"/>
      <c r="D185" s="123"/>
    </row>
    <row r="186" spans="1:4" s="1" customFormat="1" ht="15.75">
      <c r="A186" s="120"/>
      <c r="B186" s="120"/>
      <c r="C186" s="123"/>
      <c r="D186" s="123"/>
    </row>
    <row r="187" spans="1:4" s="1" customFormat="1" ht="15.75">
      <c r="A187" s="120"/>
      <c r="B187" s="120"/>
      <c r="C187" s="123"/>
      <c r="D187" s="123"/>
    </row>
    <row r="188" spans="1:4" s="1" customFormat="1" ht="15.75">
      <c r="A188" s="120"/>
      <c r="B188" s="120"/>
      <c r="C188" s="123"/>
      <c r="D188" s="123"/>
    </row>
    <row r="189" spans="1:4" s="1" customFormat="1" ht="15.75">
      <c r="A189" s="120"/>
      <c r="B189" s="120"/>
      <c r="C189" s="123"/>
      <c r="D189" s="123"/>
    </row>
    <row r="190" spans="1:4" s="1" customFormat="1" ht="15.75">
      <c r="A190" s="120"/>
      <c r="B190" s="120"/>
      <c r="C190" s="123"/>
      <c r="D190" s="123"/>
    </row>
    <row r="191" spans="1:4" s="1" customFormat="1" ht="15.75">
      <c r="A191" s="120"/>
      <c r="B191" s="120"/>
      <c r="C191" s="123"/>
      <c r="D191" s="123"/>
    </row>
    <row r="192" spans="1:4" s="1" customFormat="1" ht="15.75">
      <c r="A192" s="120"/>
      <c r="B192" s="120"/>
      <c r="C192" s="123"/>
      <c r="D192" s="123"/>
    </row>
    <row r="193" spans="1:4" s="1" customFormat="1" ht="15.75">
      <c r="A193" s="120"/>
      <c r="B193" s="120"/>
      <c r="C193" s="123"/>
      <c r="D193" s="123"/>
    </row>
    <row r="194" spans="1:4" s="1" customFormat="1" ht="15.75">
      <c r="A194" s="120"/>
      <c r="B194" s="120"/>
      <c r="C194" s="123"/>
      <c r="D194" s="123"/>
    </row>
    <row r="195" spans="1:4" s="1" customFormat="1" ht="15.75">
      <c r="A195" s="120"/>
      <c r="B195" s="120"/>
      <c r="C195" s="123"/>
      <c r="D195" s="123"/>
    </row>
    <row r="196" spans="1:4" s="1" customFormat="1" ht="15.75">
      <c r="A196" s="120"/>
      <c r="B196" s="120"/>
      <c r="C196" s="123"/>
      <c r="D196" s="123"/>
    </row>
    <row r="197" spans="1:4" s="1" customFormat="1" ht="15.75">
      <c r="A197" s="120"/>
      <c r="B197" s="120"/>
      <c r="C197" s="123"/>
      <c r="D197" s="123"/>
    </row>
    <row r="198" spans="1:4" s="1" customFormat="1" ht="15.75">
      <c r="A198" s="120"/>
      <c r="B198" s="120"/>
      <c r="C198" s="123"/>
      <c r="D198" s="123"/>
    </row>
    <row r="199" spans="1:4" s="1" customFormat="1" ht="15.75">
      <c r="A199" s="120"/>
      <c r="B199" s="120"/>
      <c r="C199" s="123"/>
      <c r="D199" s="123"/>
    </row>
    <row r="200" spans="1:4" s="1" customFormat="1" ht="15.75">
      <c r="A200" s="120"/>
      <c r="B200" s="120"/>
      <c r="C200" s="123"/>
      <c r="D200" s="123"/>
    </row>
    <row r="201" spans="1:4" s="1" customFormat="1" ht="15.75">
      <c r="A201" s="120"/>
      <c r="B201" s="120"/>
      <c r="C201" s="123"/>
      <c r="D201" s="123"/>
    </row>
    <row r="202" spans="1:4" s="1" customFormat="1" ht="15.75">
      <c r="A202" s="120"/>
      <c r="B202" s="120"/>
      <c r="C202" s="123"/>
      <c r="D202" s="123"/>
    </row>
    <row r="203" spans="1:4" s="1" customFormat="1" ht="15.75">
      <c r="A203" s="120"/>
      <c r="B203" s="120"/>
      <c r="C203" s="123"/>
      <c r="D203" s="123"/>
    </row>
    <row r="204" spans="1:4" s="1" customFormat="1" ht="15.75">
      <c r="A204" s="120"/>
      <c r="B204" s="120"/>
      <c r="C204" s="123"/>
      <c r="D204" s="123"/>
    </row>
    <row r="205" spans="1:4" s="1" customFormat="1" ht="15.75">
      <c r="A205" s="120"/>
      <c r="B205" s="120"/>
      <c r="C205" s="123"/>
      <c r="D205" s="123"/>
    </row>
    <row r="206" spans="1:4" s="1" customFormat="1" ht="15.75">
      <c r="A206" s="120"/>
      <c r="B206" s="120"/>
      <c r="C206" s="123"/>
      <c r="D206" s="123"/>
    </row>
    <row r="207" spans="1:4" s="1" customFormat="1" ht="15.75">
      <c r="A207" s="120"/>
      <c r="B207" s="120"/>
      <c r="C207" s="123"/>
      <c r="D207" s="123"/>
    </row>
    <row r="208" spans="1:4" s="1" customFormat="1" ht="15.75">
      <c r="A208" s="120"/>
      <c r="B208" s="120"/>
      <c r="C208" s="123"/>
      <c r="D208" s="123"/>
    </row>
    <row r="209" spans="1:4" s="1" customFormat="1" ht="15.75">
      <c r="A209" s="120"/>
      <c r="B209" s="120"/>
      <c r="C209" s="123"/>
      <c r="D209" s="123"/>
    </row>
    <row r="210" spans="1:4" s="1" customFormat="1" ht="15.75">
      <c r="A210" s="120"/>
      <c r="B210" s="120"/>
      <c r="C210" s="123"/>
      <c r="D210" s="123"/>
    </row>
    <row r="211" spans="1:4" s="1" customFormat="1" ht="15.75">
      <c r="A211" s="120"/>
      <c r="B211" s="120"/>
      <c r="C211" s="123"/>
      <c r="D211" s="123"/>
    </row>
    <row r="212" spans="1:4" s="1" customFormat="1" ht="15.75">
      <c r="A212" s="120"/>
      <c r="B212" s="120"/>
      <c r="C212" s="123"/>
      <c r="D212" s="123"/>
    </row>
    <row r="213" spans="1:4" s="1" customFormat="1" ht="15.75">
      <c r="A213" s="120"/>
      <c r="B213" s="120"/>
      <c r="C213" s="123"/>
      <c r="D213" s="123"/>
    </row>
    <row r="214" spans="1:4" s="1" customFormat="1" ht="15.75">
      <c r="A214" s="120"/>
      <c r="B214" s="120"/>
      <c r="C214" s="123"/>
      <c r="D214" s="123"/>
    </row>
    <row r="215" spans="1:4" s="1" customFormat="1" ht="15.75">
      <c r="A215" s="120"/>
      <c r="B215" s="120"/>
      <c r="C215" s="123"/>
      <c r="D215" s="123"/>
    </row>
    <row r="216" spans="1:4" s="1" customFormat="1" ht="15.75">
      <c r="A216" s="120"/>
      <c r="B216" s="120"/>
      <c r="C216" s="123"/>
      <c r="D216" s="123"/>
    </row>
    <row r="217" spans="1:4" s="1" customFormat="1" ht="15.75">
      <c r="A217" s="120"/>
      <c r="B217" s="120"/>
      <c r="C217" s="123"/>
      <c r="D217" s="123"/>
    </row>
    <row r="218" spans="1:4" s="1" customFormat="1" ht="15.75">
      <c r="A218" s="120"/>
      <c r="B218" s="120"/>
      <c r="C218" s="123"/>
      <c r="D218" s="123"/>
    </row>
    <row r="219" spans="1:4" s="1" customFormat="1" ht="15.75">
      <c r="A219" s="120"/>
      <c r="B219" s="120"/>
      <c r="C219" s="123"/>
      <c r="D219" s="123"/>
    </row>
    <row r="220" spans="1:4" s="1" customFormat="1" ht="15.75">
      <c r="A220" s="120"/>
      <c r="B220" s="120"/>
      <c r="C220" s="123"/>
      <c r="D220" s="123"/>
    </row>
    <row r="221" spans="1:4" s="1" customFormat="1" ht="15.75">
      <c r="A221" s="120"/>
      <c r="B221" s="120"/>
      <c r="C221" s="123"/>
      <c r="D221" s="123"/>
    </row>
    <row r="222" spans="1:4" s="1" customFormat="1" ht="15.75">
      <c r="A222" s="120"/>
      <c r="B222" s="120"/>
      <c r="C222" s="123"/>
      <c r="D222" s="123"/>
    </row>
    <row r="223" spans="1:4" s="1" customFormat="1" ht="15.75">
      <c r="A223" s="120"/>
      <c r="B223" s="120"/>
      <c r="C223" s="123"/>
      <c r="D223" s="123"/>
    </row>
    <row r="224" spans="1:4" s="1" customFormat="1" ht="15.75">
      <c r="A224" s="120"/>
      <c r="B224" s="120"/>
      <c r="C224" s="123"/>
      <c r="D224" s="123"/>
    </row>
    <row r="225" spans="1:4" s="1" customFormat="1" ht="15.75">
      <c r="A225" s="120"/>
      <c r="B225" s="120"/>
      <c r="C225" s="123"/>
      <c r="D225" s="123"/>
    </row>
    <row r="226" spans="1:4" s="1" customFormat="1" ht="15.75">
      <c r="A226" s="120"/>
      <c r="B226" s="120"/>
      <c r="C226" s="123"/>
      <c r="D226" s="123"/>
    </row>
    <row r="227" spans="1:4" s="1" customFormat="1" ht="15.75">
      <c r="A227" s="120"/>
      <c r="B227" s="120"/>
      <c r="C227" s="123"/>
      <c r="D227" s="123"/>
    </row>
    <row r="228" spans="1:4" s="1" customFormat="1" ht="15.75">
      <c r="A228" s="120"/>
      <c r="B228" s="120"/>
      <c r="C228" s="123"/>
      <c r="D228" s="123"/>
    </row>
    <row r="229" spans="1:4" s="1" customFormat="1" ht="15.75">
      <c r="A229" s="120"/>
      <c r="B229" s="120"/>
      <c r="C229" s="123"/>
      <c r="D229" s="123"/>
    </row>
    <row r="230" spans="1:4" s="1" customFormat="1" ht="15.75">
      <c r="A230" s="120"/>
      <c r="B230" s="120"/>
      <c r="C230" s="123"/>
      <c r="D230" s="123"/>
    </row>
    <row r="231" spans="1:4" s="1" customFormat="1" ht="15.75">
      <c r="A231" s="120"/>
      <c r="B231" s="120"/>
      <c r="C231" s="123"/>
      <c r="D231" s="123"/>
    </row>
    <row r="232" spans="1:4" s="1" customFormat="1" ht="15.75">
      <c r="A232" s="120"/>
      <c r="B232" s="120"/>
      <c r="C232" s="123"/>
      <c r="D232" s="123"/>
    </row>
    <row r="233" spans="1:4" s="1" customFormat="1" ht="15.75">
      <c r="A233" s="120"/>
      <c r="B233" s="120"/>
      <c r="C233" s="123"/>
      <c r="D233" s="123"/>
    </row>
    <row r="234" spans="1:4" s="1" customFormat="1" ht="15.75">
      <c r="A234" s="120"/>
      <c r="B234" s="120"/>
      <c r="C234" s="123"/>
      <c r="D234" s="123"/>
    </row>
    <row r="235" spans="1:4" s="1" customFormat="1" ht="15.75">
      <c r="A235" s="120"/>
      <c r="B235" s="120"/>
      <c r="C235" s="123"/>
      <c r="D235" s="123"/>
    </row>
    <row r="236" spans="1:4" s="1" customFormat="1" ht="15.75">
      <c r="A236" s="120"/>
      <c r="B236" s="120"/>
      <c r="C236" s="123"/>
      <c r="D236" s="123"/>
    </row>
    <row r="237" spans="1:4" s="1" customFormat="1" ht="15.75">
      <c r="A237" s="120"/>
      <c r="B237" s="120"/>
      <c r="C237" s="123"/>
      <c r="D237" s="123"/>
    </row>
    <row r="238" spans="1:4" s="1" customFormat="1" ht="15.75">
      <c r="A238" s="120"/>
      <c r="B238" s="120"/>
      <c r="C238" s="123"/>
      <c r="D238" s="123"/>
    </row>
    <row r="239" spans="1:4" s="1" customFormat="1" ht="15.75">
      <c r="A239" s="120"/>
      <c r="B239" s="120"/>
      <c r="C239" s="123"/>
      <c r="D239" s="123"/>
    </row>
    <row r="240" spans="1:4" s="1" customFormat="1" ht="15.75">
      <c r="A240" s="120"/>
      <c r="B240" s="120"/>
      <c r="C240" s="123"/>
      <c r="D240" s="123"/>
    </row>
    <row r="241" spans="1:4" s="1" customFormat="1" ht="15.75">
      <c r="A241" s="120"/>
      <c r="B241" s="120"/>
      <c r="C241" s="123"/>
      <c r="D241" s="123"/>
    </row>
    <row r="242" spans="1:4" s="1" customFormat="1" ht="15.75">
      <c r="A242" s="120"/>
      <c r="B242" s="120"/>
      <c r="C242" s="123"/>
      <c r="D242" s="123"/>
    </row>
    <row r="243" spans="1:4" s="1" customFormat="1" ht="15.75">
      <c r="A243" s="120"/>
      <c r="B243" s="120"/>
      <c r="C243" s="123"/>
      <c r="D243" s="123"/>
    </row>
    <row r="244" spans="1:4" s="1" customFormat="1" ht="15.75">
      <c r="A244" s="120"/>
      <c r="B244" s="120"/>
      <c r="C244" s="123"/>
      <c r="D244" s="123"/>
    </row>
    <row r="245" spans="1:4" s="1" customFormat="1" ht="15.75">
      <c r="A245" s="120"/>
      <c r="B245" s="120"/>
      <c r="C245" s="123"/>
      <c r="D245" s="123"/>
    </row>
    <row r="246" spans="1:4" s="1" customFormat="1" ht="15.75">
      <c r="A246" s="120"/>
      <c r="B246" s="120"/>
      <c r="C246" s="123"/>
      <c r="D246" s="123"/>
    </row>
    <row r="247" spans="1:4" s="1" customFormat="1" ht="15.75">
      <c r="A247" s="120"/>
      <c r="B247" s="120"/>
      <c r="C247" s="123"/>
      <c r="D247" s="123"/>
    </row>
    <row r="248" spans="1:4" s="1" customFormat="1" ht="15.75">
      <c r="A248" s="120"/>
      <c r="B248" s="120"/>
      <c r="C248" s="123"/>
      <c r="D248" s="123"/>
    </row>
    <row r="249" spans="1:4" s="1" customFormat="1" ht="15.75">
      <c r="A249" s="120"/>
      <c r="B249" s="120"/>
      <c r="C249" s="123"/>
      <c r="D249" s="123"/>
    </row>
    <row r="250" spans="1:4" s="1" customFormat="1" ht="15.75">
      <c r="A250" s="120"/>
      <c r="B250" s="120"/>
      <c r="C250" s="123"/>
      <c r="D250" s="123"/>
    </row>
    <row r="251" spans="1:4" s="1" customFormat="1" ht="15.75">
      <c r="A251" s="120"/>
      <c r="B251" s="120"/>
      <c r="C251" s="123"/>
      <c r="D251" s="123"/>
    </row>
    <row r="252" spans="1:4" s="1" customFormat="1" ht="15.75">
      <c r="A252" s="120"/>
      <c r="B252" s="120"/>
      <c r="C252" s="123"/>
      <c r="D252" s="123"/>
    </row>
    <row r="253" spans="1:4" s="1" customFormat="1" ht="15.75">
      <c r="A253" s="120"/>
      <c r="B253" s="120"/>
      <c r="C253" s="123"/>
      <c r="D253" s="123"/>
    </row>
    <row r="254" spans="1:4" s="1" customFormat="1" ht="15.75">
      <c r="A254" s="120"/>
      <c r="B254" s="120"/>
      <c r="C254" s="123"/>
      <c r="D254" s="123"/>
    </row>
    <row r="255" spans="1:4" s="1" customFormat="1" ht="15.75">
      <c r="A255" s="120"/>
      <c r="B255" s="120"/>
      <c r="C255" s="123"/>
      <c r="D255" s="123"/>
    </row>
    <row r="256" spans="1:4" s="1" customFormat="1" ht="15.75">
      <c r="A256" s="120"/>
      <c r="B256" s="120"/>
      <c r="C256" s="123"/>
      <c r="D256" s="123"/>
    </row>
    <row r="257" spans="1:4" s="1" customFormat="1" ht="15.75">
      <c r="A257" s="120"/>
      <c r="B257" s="120"/>
      <c r="C257" s="123"/>
      <c r="D257" s="123"/>
    </row>
    <row r="258" spans="1:4" s="1" customFormat="1" ht="15.75">
      <c r="A258" s="120"/>
      <c r="B258" s="120"/>
      <c r="C258" s="123"/>
      <c r="D258" s="123"/>
    </row>
    <row r="259" spans="1:4" s="1" customFormat="1" ht="15.75">
      <c r="A259" s="120"/>
      <c r="B259" s="120"/>
      <c r="C259" s="123"/>
      <c r="D259" s="123"/>
    </row>
    <row r="260" spans="1:4" s="1" customFormat="1" ht="15.75">
      <c r="A260" s="120"/>
      <c r="B260" s="120"/>
      <c r="C260" s="123"/>
      <c r="D260" s="123"/>
    </row>
    <row r="261" spans="1:4" s="1" customFormat="1" ht="15.75">
      <c r="A261" s="120"/>
      <c r="B261" s="120"/>
      <c r="C261" s="123"/>
      <c r="D261" s="123"/>
    </row>
    <row r="262" spans="1:4" s="1" customFormat="1" ht="15.75">
      <c r="A262" s="120"/>
      <c r="B262" s="120"/>
      <c r="C262" s="123"/>
      <c r="D262" s="123"/>
    </row>
    <row r="263" spans="1:4" s="1" customFormat="1" ht="15.75">
      <c r="A263" s="120"/>
      <c r="B263" s="120"/>
      <c r="C263" s="123"/>
      <c r="D263" s="123"/>
    </row>
    <row r="264" spans="1:4" s="1" customFormat="1" ht="15.75">
      <c r="A264" s="120"/>
      <c r="B264" s="120"/>
      <c r="C264" s="123"/>
      <c r="D264" s="123"/>
    </row>
    <row r="265" spans="1:4" s="1" customFormat="1" ht="15.75">
      <c r="A265" s="120"/>
      <c r="B265" s="120"/>
      <c r="C265" s="123"/>
      <c r="D265" s="123"/>
    </row>
    <row r="266" spans="1:4" s="1" customFormat="1" ht="15.75">
      <c r="A266" s="120"/>
      <c r="B266" s="120"/>
      <c r="C266" s="123"/>
      <c r="D266" s="123"/>
    </row>
    <row r="267" spans="1:4" s="1" customFormat="1" ht="15.75">
      <c r="A267" s="120"/>
      <c r="B267" s="120"/>
      <c r="C267" s="123"/>
      <c r="D267" s="123"/>
    </row>
    <row r="268" spans="1:4" s="1" customFormat="1" ht="15.75">
      <c r="A268" s="120"/>
      <c r="B268" s="120"/>
      <c r="C268" s="123"/>
      <c r="D268" s="123"/>
    </row>
    <row r="269" spans="1:4" s="1" customFormat="1" ht="15.75">
      <c r="A269" s="120"/>
      <c r="B269" s="120"/>
      <c r="C269" s="123"/>
      <c r="D269" s="123"/>
    </row>
    <row r="270" spans="1:4" s="1" customFormat="1" ht="15.75">
      <c r="A270" s="120"/>
      <c r="B270" s="120"/>
      <c r="C270" s="123"/>
      <c r="D270" s="123"/>
    </row>
    <row r="271" spans="1:4" s="1" customFormat="1" ht="15.75">
      <c r="A271" s="120"/>
      <c r="B271" s="120"/>
      <c r="C271" s="123"/>
      <c r="D271" s="123"/>
    </row>
    <row r="272" spans="1:4" s="1" customFormat="1" ht="15.75">
      <c r="A272" s="120"/>
      <c r="B272" s="120"/>
      <c r="C272" s="123"/>
      <c r="D272" s="123"/>
    </row>
    <row r="273" spans="1:4" s="1" customFormat="1" ht="15.75">
      <c r="A273" s="120"/>
      <c r="B273" s="120"/>
      <c r="C273" s="123"/>
      <c r="D273" s="123"/>
    </row>
    <row r="274" spans="1:4" s="1" customFormat="1" ht="15.75">
      <c r="A274" s="120"/>
      <c r="B274" s="120"/>
      <c r="C274" s="123"/>
      <c r="D274" s="123"/>
    </row>
    <row r="275" spans="1:4" s="1" customFormat="1" ht="15.75">
      <c r="A275" s="120"/>
      <c r="B275" s="120"/>
      <c r="C275" s="123"/>
      <c r="D275" s="123"/>
    </row>
    <row r="276" spans="1:4" s="1" customFormat="1" ht="15.75">
      <c r="A276" s="120"/>
      <c r="B276" s="120"/>
      <c r="C276" s="123"/>
      <c r="D276" s="123"/>
    </row>
    <row r="277" spans="1:4" s="1" customFormat="1" ht="15.75">
      <c r="A277" s="120"/>
      <c r="B277" s="120"/>
      <c r="C277" s="123"/>
      <c r="D277" s="123"/>
    </row>
    <row r="278" spans="1:4" s="1" customFormat="1" ht="15.75">
      <c r="A278" s="120"/>
      <c r="B278" s="120"/>
      <c r="C278" s="123"/>
      <c r="D278" s="123"/>
    </row>
    <row r="279" spans="1:4" s="1" customFormat="1" ht="15.75">
      <c r="A279" s="120"/>
      <c r="B279" s="120"/>
      <c r="C279" s="123"/>
      <c r="D279" s="123"/>
    </row>
    <row r="280" spans="1:4" s="1" customFormat="1" ht="15.75">
      <c r="A280" s="120"/>
      <c r="B280" s="120"/>
      <c r="C280" s="123"/>
      <c r="D280" s="123"/>
    </row>
    <row r="281" spans="1:4" s="1" customFormat="1" ht="15.75">
      <c r="A281" s="120"/>
      <c r="B281" s="120"/>
      <c r="C281" s="123"/>
      <c r="D281" s="123"/>
    </row>
    <row r="282" spans="1:4" s="1" customFormat="1" ht="15.75">
      <c r="A282" s="120"/>
      <c r="B282" s="120"/>
      <c r="C282" s="123"/>
      <c r="D282" s="123"/>
    </row>
    <row r="283" spans="1:4" s="1" customFormat="1" ht="15.75">
      <c r="A283" s="120"/>
      <c r="B283" s="120"/>
      <c r="C283" s="123"/>
      <c r="D283" s="123"/>
    </row>
    <row r="284" spans="1:4" s="1" customFormat="1" ht="15.75">
      <c r="A284" s="120"/>
      <c r="B284" s="120"/>
      <c r="C284" s="123"/>
      <c r="D284" s="123"/>
    </row>
    <row r="285" spans="1:4" s="1" customFormat="1" ht="15.75">
      <c r="A285" s="120"/>
      <c r="B285" s="120"/>
      <c r="C285" s="123"/>
      <c r="D285" s="123"/>
    </row>
    <row r="286" spans="1:4" s="1" customFormat="1" ht="15.75">
      <c r="A286" s="120"/>
      <c r="B286" s="120"/>
      <c r="C286" s="123"/>
      <c r="D286" s="123"/>
    </row>
    <row r="287" spans="1:4" s="1" customFormat="1" ht="15.75">
      <c r="A287" s="120"/>
      <c r="B287" s="120"/>
      <c r="C287" s="123"/>
      <c r="D287" s="123"/>
    </row>
    <row r="288" spans="1:4" s="1" customFormat="1" ht="15.75">
      <c r="A288" s="120"/>
      <c r="B288" s="120"/>
      <c r="C288" s="123"/>
      <c r="D288" s="123"/>
    </row>
    <row r="289" spans="1:4" s="1" customFormat="1" ht="15.75">
      <c r="A289" s="120"/>
      <c r="B289" s="120"/>
      <c r="C289" s="123"/>
      <c r="D289" s="123"/>
    </row>
    <row r="290" spans="1:4" s="1" customFormat="1" ht="15.75">
      <c r="A290" s="120"/>
      <c r="B290" s="120"/>
      <c r="C290" s="123"/>
      <c r="D290" s="123"/>
    </row>
    <row r="291" spans="1:4" s="1" customFormat="1" ht="15.75">
      <c r="A291" s="120"/>
      <c r="B291" s="120"/>
      <c r="C291" s="123"/>
      <c r="D291" s="123"/>
    </row>
    <row r="292" spans="1:4" s="1" customFormat="1" ht="15.75">
      <c r="A292" s="120"/>
      <c r="B292" s="120"/>
      <c r="C292" s="123"/>
      <c r="D292" s="123"/>
    </row>
    <row r="293" spans="1:4" s="1" customFormat="1" ht="15.75">
      <c r="A293" s="120"/>
      <c r="B293" s="120"/>
      <c r="C293" s="123"/>
      <c r="D293" s="123"/>
    </row>
    <row r="294" spans="1:4" s="1" customFormat="1" ht="15.75">
      <c r="A294" s="120"/>
      <c r="B294" s="120"/>
      <c r="C294" s="123"/>
      <c r="D294" s="123"/>
    </row>
    <row r="295" spans="1:4" s="1" customFormat="1" ht="15.75">
      <c r="A295" s="120"/>
      <c r="B295" s="120"/>
      <c r="C295" s="123"/>
      <c r="D295" s="123"/>
    </row>
    <row r="296" spans="1:4" s="1" customFormat="1" ht="15.75">
      <c r="A296" s="120"/>
      <c r="B296" s="120"/>
      <c r="C296" s="123"/>
      <c r="D296" s="123"/>
    </row>
    <row r="297" spans="1:4" s="1" customFormat="1" ht="15.75">
      <c r="A297" s="120"/>
      <c r="B297" s="120"/>
      <c r="C297" s="123"/>
      <c r="D297" s="123"/>
    </row>
    <row r="298" spans="1:4" s="1" customFormat="1" ht="15.75">
      <c r="A298" s="120"/>
      <c r="B298" s="120"/>
      <c r="C298" s="123"/>
      <c r="D298" s="123"/>
    </row>
    <row r="299" spans="1:4" s="1" customFormat="1" ht="15.75">
      <c r="A299" s="120"/>
      <c r="B299" s="120"/>
      <c r="C299" s="123"/>
      <c r="D299" s="123"/>
    </row>
    <row r="300" spans="1:4" s="1" customFormat="1" ht="15.75">
      <c r="A300" s="120"/>
      <c r="B300" s="120"/>
      <c r="C300" s="123"/>
      <c r="D300" s="123"/>
    </row>
    <row r="301" spans="1:4" s="1" customFormat="1" ht="15.75">
      <c r="A301" s="120"/>
      <c r="B301" s="120"/>
      <c r="C301" s="123"/>
      <c r="D301" s="123"/>
    </row>
    <row r="302" spans="1:4" s="1" customFormat="1" ht="15.75">
      <c r="A302" s="120"/>
      <c r="B302" s="120"/>
      <c r="C302" s="123"/>
      <c r="D302" s="123"/>
    </row>
    <row r="303" spans="1:4" s="1" customFormat="1" ht="15.75">
      <c r="A303" s="120"/>
      <c r="B303" s="120"/>
      <c r="C303" s="123"/>
      <c r="D303" s="123"/>
    </row>
    <row r="304" spans="1:4" s="1" customFormat="1" ht="15.75">
      <c r="A304" s="120"/>
      <c r="B304" s="120"/>
      <c r="C304" s="123"/>
      <c r="D304" s="123"/>
    </row>
    <row r="305" spans="1:4" s="1" customFormat="1" ht="15.75">
      <c r="A305" s="120"/>
      <c r="B305" s="120"/>
      <c r="C305" s="123"/>
      <c r="D305" s="123"/>
    </row>
    <row r="306" spans="1:4" s="1" customFormat="1" ht="15.75">
      <c r="A306" s="120"/>
      <c r="B306" s="120"/>
      <c r="C306" s="123"/>
      <c r="D306" s="123"/>
    </row>
    <row r="307" spans="1:4" s="1" customFormat="1" ht="15.75">
      <c r="A307" s="120"/>
      <c r="B307" s="120"/>
      <c r="C307" s="123"/>
      <c r="D307" s="123"/>
    </row>
    <row r="308" spans="1:4" s="1" customFormat="1" ht="15.75">
      <c r="A308" s="120"/>
      <c r="B308" s="120"/>
      <c r="C308" s="123"/>
      <c r="D308" s="123"/>
    </row>
    <row r="309" spans="1:4" s="1" customFormat="1" ht="15.75">
      <c r="A309" s="120"/>
      <c r="B309" s="120"/>
      <c r="C309" s="123"/>
      <c r="D309" s="123"/>
    </row>
    <row r="310" spans="1:4" s="1" customFormat="1" ht="15.75">
      <c r="A310" s="120"/>
      <c r="B310" s="120"/>
      <c r="C310" s="123"/>
      <c r="D310" s="123"/>
    </row>
    <row r="311" spans="1:4" s="1" customFormat="1" ht="15.75">
      <c r="A311" s="120"/>
      <c r="B311" s="120"/>
      <c r="C311" s="123"/>
      <c r="D311" s="123"/>
    </row>
    <row r="312" spans="1:4" s="1" customFormat="1" ht="15.75">
      <c r="A312" s="120"/>
      <c r="B312" s="120"/>
      <c r="C312" s="123"/>
      <c r="D312" s="123"/>
    </row>
    <row r="313" spans="1:4" s="1" customFormat="1" ht="15.75">
      <c r="A313" s="120"/>
      <c r="B313" s="120"/>
      <c r="C313" s="123"/>
      <c r="D313" s="123"/>
    </row>
    <row r="314" spans="1:4" s="1" customFormat="1" ht="15.75">
      <c r="A314" s="120"/>
      <c r="B314" s="120"/>
      <c r="C314" s="123"/>
      <c r="D314" s="123"/>
    </row>
    <row r="315" spans="1:4" s="1" customFormat="1" ht="15.75">
      <c r="A315" s="120"/>
      <c r="B315" s="120"/>
      <c r="C315" s="123"/>
      <c r="D315" s="123"/>
    </row>
    <row r="316" spans="1:4" s="1" customFormat="1" ht="15.75">
      <c r="A316" s="120"/>
      <c r="B316" s="120"/>
      <c r="C316" s="123"/>
      <c r="D316" s="123"/>
    </row>
    <row r="317" spans="1:4" s="1" customFormat="1" ht="15.75">
      <c r="A317" s="120"/>
      <c r="B317" s="120"/>
      <c r="C317" s="123"/>
      <c r="D317" s="123"/>
    </row>
    <row r="318" spans="1:4" s="1" customFormat="1" ht="15.75">
      <c r="A318" s="120"/>
      <c r="B318" s="120"/>
      <c r="C318" s="123"/>
      <c r="D318" s="123"/>
    </row>
    <row r="319" spans="1:4" s="1" customFormat="1" ht="15.75">
      <c r="A319" s="120"/>
      <c r="B319" s="120"/>
      <c r="C319" s="123"/>
      <c r="D319" s="123"/>
    </row>
    <row r="320" spans="1:4" s="1" customFormat="1" ht="15.75">
      <c r="A320" s="120"/>
      <c r="B320" s="120"/>
      <c r="C320" s="123"/>
      <c r="D320" s="123"/>
    </row>
    <row r="321" spans="1:4" s="1" customFormat="1" ht="15.75">
      <c r="A321" s="120"/>
      <c r="B321" s="120"/>
      <c r="C321" s="123"/>
      <c r="D321" s="123"/>
    </row>
    <row r="322" spans="1:4" s="1" customFormat="1" ht="15.75">
      <c r="A322" s="120"/>
      <c r="B322" s="120"/>
      <c r="C322" s="123"/>
      <c r="D322" s="123"/>
    </row>
    <row r="323" spans="1:4" s="1" customFormat="1" ht="15.75">
      <c r="A323" s="120"/>
      <c r="B323" s="120"/>
      <c r="C323" s="123"/>
      <c r="D323" s="123"/>
    </row>
    <row r="324" spans="1:4" s="1" customFormat="1" ht="15.75">
      <c r="A324" s="120"/>
      <c r="B324" s="120"/>
      <c r="C324" s="123"/>
      <c r="D324" s="123"/>
    </row>
    <row r="325" spans="1:4" s="1" customFormat="1" ht="15.75">
      <c r="A325" s="120"/>
      <c r="B325" s="120"/>
      <c r="C325" s="123"/>
      <c r="D325" s="123"/>
    </row>
    <row r="326" spans="1:4" s="1" customFormat="1" ht="15.75">
      <c r="A326" s="120"/>
      <c r="B326" s="120"/>
      <c r="C326" s="123"/>
      <c r="D326" s="123"/>
    </row>
    <row r="327" spans="1:4" s="1" customFormat="1" ht="15.75">
      <c r="A327" s="120"/>
      <c r="B327" s="120"/>
      <c r="C327" s="123"/>
      <c r="D327" s="123"/>
    </row>
    <row r="328" spans="1:4" s="1" customFormat="1" ht="15.75">
      <c r="A328" s="120"/>
      <c r="B328" s="120"/>
      <c r="C328" s="123"/>
      <c r="D328" s="123"/>
    </row>
    <row r="329" spans="1:4" s="1" customFormat="1" ht="15.75">
      <c r="A329" s="120"/>
      <c r="B329" s="120"/>
      <c r="C329" s="123"/>
      <c r="D329" s="123"/>
    </row>
    <row r="330" spans="1:4" s="1" customFormat="1" ht="15.75">
      <c r="A330" s="120"/>
      <c r="B330" s="120"/>
      <c r="C330" s="123"/>
      <c r="D330" s="123"/>
    </row>
    <row r="331" spans="1:4" s="1" customFormat="1" ht="15.75">
      <c r="A331" s="120"/>
      <c r="B331" s="120"/>
      <c r="C331" s="123"/>
      <c r="D331" s="123"/>
    </row>
    <row r="332" spans="1:4" s="1" customFormat="1" ht="15.75">
      <c r="A332" s="120"/>
      <c r="B332" s="120"/>
      <c r="C332" s="123"/>
      <c r="D332" s="123"/>
    </row>
    <row r="333" spans="1:4" s="1" customFormat="1" ht="15.75">
      <c r="A333" s="120"/>
      <c r="B333" s="120"/>
      <c r="C333" s="123"/>
      <c r="D333" s="123"/>
    </row>
    <row r="334" spans="1:4" s="1" customFormat="1" ht="15.75">
      <c r="A334" s="120"/>
      <c r="B334" s="120"/>
      <c r="C334" s="123"/>
      <c r="D334" s="123"/>
    </row>
    <row r="335" spans="1:4" s="1" customFormat="1" ht="15.75">
      <c r="A335" s="120"/>
      <c r="B335" s="120"/>
      <c r="C335" s="123"/>
      <c r="D335" s="123"/>
    </row>
    <row r="336" spans="1:4" s="1" customFormat="1" ht="15.75">
      <c r="A336" s="120"/>
      <c r="B336" s="120"/>
      <c r="C336" s="123"/>
      <c r="D336" s="123"/>
    </row>
    <row r="337" spans="1:4" s="1" customFormat="1" ht="15.75">
      <c r="A337" s="120"/>
      <c r="B337" s="120"/>
      <c r="C337" s="123"/>
      <c r="D337" s="123"/>
    </row>
    <row r="338" spans="1:4" s="1" customFormat="1" ht="15.75">
      <c r="A338" s="120"/>
      <c r="B338" s="120"/>
      <c r="C338" s="123"/>
      <c r="D338" s="123"/>
    </row>
    <row r="339" spans="1:4" s="1" customFormat="1" ht="15.75">
      <c r="A339" s="120"/>
      <c r="B339" s="120"/>
      <c r="C339" s="123"/>
      <c r="D339" s="123"/>
    </row>
    <row r="340" spans="1:4" s="1" customFormat="1" ht="15.75">
      <c r="A340" s="120"/>
      <c r="B340" s="120"/>
      <c r="C340" s="123"/>
      <c r="D340" s="123"/>
    </row>
    <row r="341" spans="1:4" s="1" customFormat="1" ht="15.75">
      <c r="A341" s="120"/>
      <c r="B341" s="120"/>
      <c r="C341" s="123"/>
      <c r="D341" s="123"/>
    </row>
    <row r="342" spans="1:4" s="1" customFormat="1" ht="15.75">
      <c r="A342" s="120"/>
      <c r="B342" s="120"/>
      <c r="C342" s="123"/>
      <c r="D342" s="123"/>
    </row>
    <row r="343" spans="1:4" s="1" customFormat="1" ht="15.75">
      <c r="A343" s="120"/>
      <c r="B343" s="120"/>
      <c r="C343" s="123"/>
      <c r="D343" s="123"/>
    </row>
    <row r="344" spans="1:4" s="1" customFormat="1" ht="15.75">
      <c r="A344" s="120"/>
      <c r="B344" s="120"/>
      <c r="C344" s="123"/>
      <c r="D344" s="123"/>
    </row>
    <row r="345" spans="1:4" s="1" customFormat="1" ht="15.75">
      <c r="A345" s="120"/>
      <c r="B345" s="120"/>
      <c r="C345" s="123"/>
      <c r="D345" s="123"/>
    </row>
    <row r="346" spans="1:4" s="1" customFormat="1" ht="15.75">
      <c r="A346" s="120"/>
      <c r="B346" s="120"/>
      <c r="C346" s="123"/>
      <c r="D346" s="123"/>
    </row>
    <row r="347" spans="1:4" s="1" customFormat="1" ht="15.75">
      <c r="A347" s="120"/>
      <c r="B347" s="120"/>
      <c r="C347" s="123"/>
      <c r="D347" s="123"/>
    </row>
    <row r="348" spans="1:4" s="1" customFormat="1" ht="15.75">
      <c r="A348" s="120"/>
      <c r="B348" s="120"/>
      <c r="C348" s="123"/>
      <c r="D348" s="123"/>
    </row>
    <row r="349" spans="1:4" s="1" customFormat="1" ht="15.75">
      <c r="A349" s="120"/>
      <c r="B349" s="120"/>
      <c r="C349" s="123"/>
      <c r="D349" s="123"/>
    </row>
    <row r="350" spans="1:4" s="1" customFormat="1" ht="15.75">
      <c r="A350" s="120"/>
      <c r="B350" s="120"/>
      <c r="C350" s="123"/>
      <c r="D350" s="123"/>
    </row>
  </sheetData>
  <mergeCells count="3">
    <mergeCell ref="M5:M6"/>
    <mergeCell ref="A5:E5"/>
    <mergeCell ref="A4:E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2009-04-20T08:12:28Z</cp:lastPrinted>
  <dcterms:created xsi:type="dcterms:W3CDTF">2006-04-26T07:18:27Z</dcterms:created>
  <dcterms:modified xsi:type="dcterms:W3CDTF">2009-04-29T07:43:38Z</dcterms:modified>
  <cp:category/>
  <cp:version/>
  <cp:contentType/>
  <cp:contentStatus/>
</cp:coreProperties>
</file>