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670" activeTab="0"/>
  </bookViews>
  <sheets>
    <sheet name="歲出政事總表 (併)" sheetId="1" r:id="rId1"/>
    <sheet name="歲出政事總表 (經)" sheetId="2" r:id="rId2"/>
    <sheet name="歲出政事總表 (資)" sheetId="3" r:id="rId3"/>
    <sheet name="歲出政事(明細)" sheetId="4" r:id="rId4"/>
  </sheets>
  <definedNames>
    <definedName name="_xlnm.Print_Area" localSheetId="3">'歲出政事(明細)'!$A$1:$M$82</definedName>
    <definedName name="_xlnm.Print_Area" localSheetId="0">'歲出政事總表 (併)'!$A$1:$J$30</definedName>
    <definedName name="_xlnm.Print_Area" localSheetId="1">'歲出政事總表 (經)'!$A$1:$J$30</definedName>
    <definedName name="_xlnm.Print_Area" localSheetId="2">'歲出政事總表 (資)'!$A$1:$J$29</definedName>
    <definedName name="_xlnm.Print_Titles" localSheetId="3">'歲出政事(明細)'!$1:$6</definedName>
    <definedName name="_xlnm.Print_Titles" localSheetId="0">'歲出政事總表 (併)'!$1:$6</definedName>
    <definedName name="_xlnm.Print_Titles" localSheetId="1">'歲出政事總表 (經)'!$1:$6</definedName>
    <definedName name="_xlnm.Print_Titles" localSheetId="2">'歲出政事總表 (資)'!$1:$6</definedName>
  </definedNames>
  <calcPr fullCalcOnLoad="1"/>
</workbook>
</file>

<file path=xl/sharedStrings.xml><?xml version="1.0" encoding="utf-8"?>
<sst xmlns="http://schemas.openxmlformats.org/spreadsheetml/2006/main" count="213" uniqueCount="128">
  <si>
    <t>中央</t>
  </si>
  <si>
    <t>政府</t>
  </si>
  <si>
    <t>擴大公共建設投</t>
  </si>
  <si>
    <t>資計畫特別決算</t>
  </si>
  <si>
    <t>歲出政事</t>
  </si>
  <si>
    <t>中華民國</t>
  </si>
  <si>
    <t>單位：新臺幣元</t>
  </si>
  <si>
    <t>科　　　　　　　　目</t>
  </si>
  <si>
    <t>預　　　　　　算　　　　　　數</t>
  </si>
  <si>
    <t>　　　　決　　　　　　　　　算　　　　　　　　　數　　　　　</t>
  </si>
  <si>
    <t>款</t>
  </si>
  <si>
    <t>別決算總表</t>
  </si>
  <si>
    <t>經資門併計</t>
  </si>
  <si>
    <r>
      <t>9</t>
    </r>
    <r>
      <rPr>
        <sz val="12"/>
        <rFont val="Times New Roman"/>
        <family val="1"/>
      </rPr>
      <t>7</t>
    </r>
    <r>
      <rPr>
        <sz val="12"/>
        <rFont val="新細明體"/>
        <family val="0"/>
      </rPr>
      <t>年度</t>
    </r>
  </si>
  <si>
    <r>
      <t>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數</t>
    </r>
  </si>
  <si>
    <r>
      <t xml:space="preserve"> </t>
    </r>
    <r>
      <rPr>
        <sz val="12"/>
        <rFont val="新細明體"/>
        <family val="0"/>
      </rPr>
      <t>名　　　　　　　　稱</t>
    </r>
  </si>
  <si>
    <r>
      <t>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預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算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數</t>
    </r>
  </si>
  <si>
    <r>
      <t>預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算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數</t>
    </r>
  </si>
  <si>
    <r>
      <t>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0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計</t>
    </r>
  </si>
  <si>
    <r>
      <t>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現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數</t>
    </r>
  </si>
  <si>
    <r>
      <t>應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付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數</t>
    </r>
  </si>
  <si>
    <r>
      <t>保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留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數</t>
    </r>
  </si>
  <si>
    <t>合    計</t>
  </si>
  <si>
    <t>(1.一般政務支出)</t>
  </si>
  <si>
    <t>行政支出</t>
  </si>
  <si>
    <t>民政支出</t>
  </si>
  <si>
    <t>(2.教育科學文化支出)</t>
  </si>
  <si>
    <t>教育支出</t>
  </si>
  <si>
    <t>科學支出</t>
  </si>
  <si>
    <t>文化支出</t>
  </si>
  <si>
    <t>(3.經濟發展支出)</t>
  </si>
  <si>
    <t>農業支出</t>
  </si>
  <si>
    <t>工業支出</t>
  </si>
  <si>
    <t>交通支出</t>
  </si>
  <si>
    <t>其他經濟服務支出</t>
  </si>
  <si>
    <t>(4.社會福利支出)</t>
  </si>
  <si>
    <t>福利服務支出</t>
  </si>
  <si>
    <t>醫療保健支出</t>
  </si>
  <si>
    <t>(5.社區發展及環境保護支出)</t>
  </si>
  <si>
    <t>環境保護支出</t>
  </si>
  <si>
    <t>經常門</t>
  </si>
  <si>
    <t>資本門</t>
  </si>
  <si>
    <t>項</t>
  </si>
  <si>
    <t>目</t>
  </si>
  <si>
    <t>節</t>
  </si>
  <si>
    <t>　合　　　　計　</t>
  </si>
  <si>
    <t>中央</t>
  </si>
  <si>
    <t>政府</t>
  </si>
  <si>
    <t>擴大公共建設投</t>
  </si>
  <si>
    <t>資計畫特別決算</t>
  </si>
  <si>
    <t>歲出政事</t>
  </si>
  <si>
    <t>別決算表</t>
  </si>
  <si>
    <t>中華民國</t>
  </si>
  <si>
    <r>
      <t>9</t>
    </r>
    <r>
      <rPr>
        <sz val="12"/>
        <rFont val="Times New Roman"/>
        <family val="1"/>
      </rPr>
      <t>7</t>
    </r>
    <r>
      <rPr>
        <sz val="12"/>
        <rFont val="新細明體"/>
        <family val="0"/>
      </rPr>
      <t>年度</t>
    </r>
  </si>
  <si>
    <t>單位：新臺幣元</t>
  </si>
  <si>
    <t>科　　　　　　　　目</t>
  </si>
  <si>
    <t>預　　　　　　算　　　　　　數</t>
  </si>
  <si>
    <t>　　　　決　　　　　　　　　算　　　　　　　　　數　　　　　</t>
  </si>
  <si>
    <r>
      <t>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數</t>
    </r>
  </si>
  <si>
    <r>
      <t xml:space="preserve"> </t>
    </r>
    <r>
      <rPr>
        <sz val="12"/>
        <rFont val="新細明體"/>
        <family val="0"/>
      </rPr>
      <t>名　　　　稱</t>
    </r>
  </si>
  <si>
    <r>
      <t>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預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算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數</t>
    </r>
  </si>
  <si>
    <r>
      <t>預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算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數</t>
    </r>
  </si>
  <si>
    <r>
      <t>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現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數</t>
    </r>
  </si>
  <si>
    <r>
      <t>應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付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數</t>
    </r>
  </si>
  <si>
    <r>
      <t>保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留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數</t>
    </r>
  </si>
  <si>
    <t>(1.一般政務支出)</t>
  </si>
  <si>
    <t>行政支出</t>
  </si>
  <si>
    <t>研究發展考核委員會</t>
  </si>
  <si>
    <t>補助地方提升資訊數位能力計畫</t>
  </si>
  <si>
    <t>民政支出</t>
  </si>
  <si>
    <t>原住民族委員會</t>
  </si>
  <si>
    <t>補助地方經濟及公共建設</t>
  </si>
  <si>
    <t>(2.教育科學文化支出)</t>
  </si>
  <si>
    <t>教育支出</t>
  </si>
  <si>
    <t>教育部</t>
  </si>
  <si>
    <t>高等教育</t>
  </si>
  <si>
    <t>補助地方教育設施</t>
  </si>
  <si>
    <t>科學支出</t>
  </si>
  <si>
    <t>國家科學委員會</t>
  </si>
  <si>
    <t>補助地方科技發展建設</t>
  </si>
  <si>
    <t>文化支出</t>
  </si>
  <si>
    <t>新聞局</t>
  </si>
  <si>
    <t>影視產業發展</t>
  </si>
  <si>
    <t>國立故宮博物院</t>
  </si>
  <si>
    <t>一般建築及設備</t>
  </si>
  <si>
    <t>文化建設委員會及所屬</t>
  </si>
  <si>
    <t>文化發展業務</t>
  </si>
  <si>
    <t>體育委員會</t>
  </si>
  <si>
    <t>補助地方體育建設</t>
  </si>
  <si>
    <t>客家委員會及所屬</t>
  </si>
  <si>
    <t>台灣南北客家文化中心規劃
興建</t>
  </si>
  <si>
    <t>(3.經濟發展支出)</t>
  </si>
  <si>
    <t>農業支出</t>
  </si>
  <si>
    <t>水利署及所屬</t>
  </si>
  <si>
    <t>水利建設及保育管理</t>
  </si>
  <si>
    <t>農業委員會</t>
  </si>
  <si>
    <t>農業發展</t>
  </si>
  <si>
    <t>工業支出</t>
  </si>
  <si>
    <t>內政部</t>
  </si>
  <si>
    <t>加強地方公共建設</t>
  </si>
  <si>
    <t>交通支出</t>
  </si>
  <si>
    <t>營建署及所屬</t>
  </si>
  <si>
    <t>Ｍ台灣計畫－寬頻管道建置</t>
  </si>
  <si>
    <t>工業局</t>
  </si>
  <si>
    <t>Ｍ台灣計畫－行動台灣應用
推動</t>
  </si>
  <si>
    <t>交通部</t>
  </si>
  <si>
    <t>營業基金－台灣鐵路管理局</t>
  </si>
  <si>
    <t>鐵公路重要交通工程</t>
  </si>
  <si>
    <t>補助地方交通建設</t>
  </si>
  <si>
    <t>公路總局及所屬</t>
  </si>
  <si>
    <t>公路建設及改善計畫</t>
  </si>
  <si>
    <t>其他經濟服務支出</t>
  </si>
  <si>
    <t>公共工程委員會</t>
  </si>
  <si>
    <t>地方工程物價調整及其他工程</t>
  </si>
  <si>
    <t>經濟部</t>
  </si>
  <si>
    <t>補助地方水利及經濟建設</t>
  </si>
  <si>
    <t>(4.社會福利支出)</t>
  </si>
  <si>
    <t>福利服務支出</t>
  </si>
  <si>
    <t>勞工委員會</t>
  </si>
  <si>
    <t>勞工服務發展業務</t>
  </si>
  <si>
    <t>醫療保健支出</t>
  </si>
  <si>
    <t>衛生署</t>
  </si>
  <si>
    <t>基層醫療提升計畫</t>
  </si>
  <si>
    <t>(5.社區發展及環境保
護支出)</t>
  </si>
  <si>
    <t>環境保護支出</t>
  </si>
  <si>
    <t>下水道管理業務</t>
  </si>
  <si>
    <t>環境保護署</t>
  </si>
  <si>
    <t>環境保護業務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</si>
</sst>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  <numFmt numFmtId="198" formatCode="#,##0.00\ ;[Black]\-#,##0.00\ ;&quot;… &quot;"/>
  </numFmts>
  <fonts count="2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0"/>
      <name val="華康中黑體"/>
      <family val="3"/>
    </font>
    <font>
      <b/>
      <u val="single"/>
      <sz val="18"/>
      <name val="新細明體"/>
      <family val="1"/>
    </font>
    <font>
      <u val="single"/>
      <sz val="12"/>
      <name val="Times New Roman"/>
      <family val="1"/>
    </font>
    <font>
      <b/>
      <u val="single"/>
      <sz val="18"/>
      <name val="Times New Roman"/>
      <family val="1"/>
    </font>
    <font>
      <u val="single"/>
      <sz val="15"/>
      <name val="Times New Roman"/>
      <family val="1"/>
    </font>
    <font>
      <sz val="12"/>
      <name val="細明體"/>
      <family val="3"/>
    </font>
    <font>
      <sz val="12"/>
      <name val="新細明體"/>
      <family val="0"/>
    </font>
    <font>
      <sz val="9"/>
      <name val="細明體"/>
      <family val="3"/>
    </font>
    <font>
      <sz val="11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9"/>
      <name val="新細明體"/>
      <family val="1"/>
    </font>
    <font>
      <b/>
      <sz val="14"/>
      <name val="標楷體"/>
      <family val="4"/>
    </font>
    <font>
      <sz val="10"/>
      <name val="Times New Roman"/>
      <family val="1"/>
    </font>
    <font>
      <u val="single"/>
      <sz val="14"/>
      <name val="Times New Roman"/>
      <family val="1"/>
    </font>
    <font>
      <u val="single"/>
      <sz val="18"/>
      <name val="Times New Roman"/>
      <family val="1"/>
    </font>
    <font>
      <b/>
      <u val="single"/>
      <sz val="15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新細明體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1" xfId="0" applyFont="1" applyBorder="1" applyAlignment="1">
      <alignment horizontal="centerContinuous" vertical="center"/>
    </xf>
    <xf numFmtId="0" fontId="1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Continuous" vertical="center"/>
    </xf>
    <xf numFmtId="0" fontId="12" fillId="0" borderId="2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0" fillId="0" borderId="4" xfId="0" applyFont="1" applyBorder="1" applyAlignment="1" quotePrefix="1">
      <alignment horizontal="center" vertical="center"/>
    </xf>
    <xf numFmtId="0" fontId="12" fillId="0" borderId="4" xfId="0" applyFont="1" applyBorder="1" applyAlignment="1" quotePrefix="1">
      <alignment horizontal="center" vertical="center"/>
    </xf>
    <xf numFmtId="0" fontId="15" fillId="0" borderId="5" xfId="0" applyFont="1" applyBorder="1" applyAlignment="1">
      <alignment vertical="center"/>
    </xf>
    <xf numFmtId="0" fontId="16" fillId="0" borderId="6" xfId="0" applyFont="1" applyBorder="1" applyAlignment="1">
      <alignment horizontal="center" vertical="center"/>
    </xf>
    <xf numFmtId="186" fontId="1" fillId="0" borderId="7" xfId="0" applyNumberFormat="1" applyFont="1" applyBorder="1" applyAlignment="1">
      <alignment horizontal="right"/>
    </xf>
    <xf numFmtId="198" fontId="1" fillId="0" borderId="8" xfId="0" applyNumberFormat="1" applyFont="1" applyBorder="1" applyAlignment="1">
      <alignment horizontal="right"/>
    </xf>
    <xf numFmtId="0" fontId="15" fillId="0" borderId="0" xfId="0" applyFont="1" applyBorder="1" applyAlignment="1">
      <alignment vertical="center"/>
    </xf>
    <xf numFmtId="0" fontId="18" fillId="0" borderId="9" xfId="0" applyFont="1" applyBorder="1" applyAlignment="1">
      <alignment horizontal="left" vertical="center"/>
    </xf>
    <xf numFmtId="198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 vertical="center"/>
    </xf>
    <xf numFmtId="0" fontId="16" fillId="0" borderId="9" xfId="0" applyFont="1" applyBorder="1" applyAlignment="1">
      <alignment horizontal="left" vertical="center"/>
    </xf>
    <xf numFmtId="186" fontId="0" fillId="0" borderId="7" xfId="0" applyNumberFormat="1" applyFont="1" applyBorder="1" applyAlignment="1" quotePrefix="1">
      <alignment horizontal="right"/>
    </xf>
    <xf numFmtId="198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8" fillId="0" borderId="9" xfId="0" applyFont="1" applyBorder="1" applyAlignment="1">
      <alignment horizontal="justify" vertical="center" wrapText="1"/>
    </xf>
    <xf numFmtId="186" fontId="1" fillId="0" borderId="7" xfId="0" applyNumberFormat="1" applyFont="1" applyBorder="1" applyAlignment="1" quotePrefix="1">
      <alignment horizontal="right"/>
    </xf>
    <xf numFmtId="198" fontId="1" fillId="0" borderId="10" xfId="0" applyNumberFormat="1" applyFont="1" applyBorder="1" applyAlignment="1" quotePrefix="1">
      <alignment horizontal="right"/>
    </xf>
    <xf numFmtId="0" fontId="16" fillId="2" borderId="9" xfId="0" applyFont="1" applyFill="1" applyBorder="1" applyAlignment="1">
      <alignment horizontal="justify" vertical="center" wrapText="1"/>
    </xf>
    <xf numFmtId="198" fontId="0" fillId="0" borderId="10" xfId="0" applyNumberFormat="1" applyFont="1" applyBorder="1" applyAlignment="1" quotePrefix="1">
      <alignment horizontal="right"/>
    </xf>
    <xf numFmtId="0" fontId="16" fillId="2" borderId="9" xfId="0" applyNumberFormat="1" applyFont="1" applyFill="1" applyBorder="1" applyAlignment="1">
      <alignment horizontal="justify" vertical="center" wrapText="1"/>
    </xf>
    <xf numFmtId="184" fontId="0" fillId="0" borderId="7" xfId="0" applyNumberFormat="1" applyFont="1" applyBorder="1" applyAlignment="1">
      <alignment horizontal="right"/>
    </xf>
    <xf numFmtId="184" fontId="0" fillId="0" borderId="10" xfId="0" applyNumberFormat="1" applyFont="1" applyBorder="1" applyAlignment="1">
      <alignment horizontal="right"/>
    </xf>
    <xf numFmtId="0" fontId="16" fillId="0" borderId="9" xfId="0" applyFont="1" applyBorder="1" applyAlignment="1">
      <alignment horizontal="justify" vertical="center" wrapText="1"/>
    </xf>
    <xf numFmtId="184" fontId="1" fillId="0" borderId="7" xfId="0" applyNumberFormat="1" applyFont="1" applyBorder="1" applyAlignment="1">
      <alignment horizontal="right"/>
    </xf>
    <xf numFmtId="184" fontId="1" fillId="0" borderId="10" xfId="0" applyNumberFormat="1" applyFont="1" applyBorder="1" applyAlignment="1">
      <alignment horizontal="right"/>
    </xf>
    <xf numFmtId="0" fontId="15" fillId="0" borderId="7" xfId="0" applyFont="1" applyBorder="1" applyAlignment="1">
      <alignment horizontal="center" vertical="center"/>
    </xf>
    <xf numFmtId="0" fontId="15" fillId="0" borderId="9" xfId="0" applyFont="1" applyBorder="1" applyAlignment="1">
      <alignment horizontal="justify" vertical="center" wrapText="1"/>
    </xf>
    <xf numFmtId="0" fontId="0" fillId="0" borderId="7" xfId="0" applyBorder="1" applyAlignment="1">
      <alignment horizontal="center"/>
    </xf>
    <xf numFmtId="0" fontId="11" fillId="0" borderId="7" xfId="0" applyFont="1" applyBorder="1" applyAlignment="1">
      <alignment horizontal="left" wrapText="1" indent="2"/>
    </xf>
    <xf numFmtId="0" fontId="18" fillId="0" borderId="7" xfId="0" applyFont="1" applyBorder="1" applyAlignment="1">
      <alignment/>
    </xf>
    <xf numFmtId="0" fontId="0" fillId="0" borderId="11" xfId="0" applyBorder="1" applyAlignment="1">
      <alignment horizontal="center"/>
    </xf>
    <xf numFmtId="0" fontId="11" fillId="0" borderId="11" xfId="0" applyFont="1" applyBorder="1" applyAlignment="1">
      <alignment horizontal="left" wrapText="1" indent="2"/>
    </xf>
    <xf numFmtId="184" fontId="0" fillId="0" borderId="11" xfId="0" applyNumberFormat="1" applyFont="1" applyBorder="1" applyAlignment="1">
      <alignment horizontal="right"/>
    </xf>
    <xf numFmtId="186" fontId="0" fillId="0" borderId="11" xfId="0" applyNumberFormat="1" applyFont="1" applyBorder="1" applyAlignment="1" quotePrefix="1">
      <alignment horizontal="right"/>
    </xf>
    <xf numFmtId="184" fontId="0" fillId="0" borderId="12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8" fillId="0" borderId="6" xfId="0" applyFont="1" applyBorder="1" applyAlignment="1">
      <alignment horizontal="center" vertical="center"/>
    </xf>
    <xf numFmtId="198" fontId="1" fillId="0" borderId="7" xfId="0" applyNumberFormat="1" applyFont="1" applyBorder="1" applyAlignment="1">
      <alignment horizontal="right"/>
    </xf>
    <xf numFmtId="198" fontId="1" fillId="0" borderId="13" xfId="0" applyNumberFormat="1" applyFont="1" applyBorder="1" applyAlignment="1">
      <alignment horizontal="right"/>
    </xf>
    <xf numFmtId="198" fontId="0" fillId="0" borderId="7" xfId="0" applyNumberFormat="1" applyFont="1" applyBorder="1" applyAlignment="1" quotePrefix="1">
      <alignment horizontal="right"/>
    </xf>
    <xf numFmtId="186" fontId="0" fillId="0" borderId="7" xfId="0" applyNumberFormat="1" applyFont="1" applyBorder="1" applyAlignment="1">
      <alignment horizontal="right"/>
    </xf>
    <xf numFmtId="198" fontId="1" fillId="0" borderId="7" xfId="0" applyNumberFormat="1" applyFont="1" applyBorder="1" applyAlignment="1" quotePrefix="1">
      <alignment horizontal="right"/>
    </xf>
    <xf numFmtId="198" fontId="1" fillId="0" borderId="0" xfId="0" applyNumberFormat="1" applyFont="1" applyBorder="1" applyAlignment="1" quotePrefix="1">
      <alignment horizontal="right"/>
    </xf>
    <xf numFmtId="186" fontId="0" fillId="0" borderId="0" xfId="0" applyNumberFormat="1" applyFont="1" applyBorder="1" applyAlignment="1" quotePrefix="1">
      <alignment horizontal="right"/>
    </xf>
    <xf numFmtId="184" fontId="1" fillId="0" borderId="0" xfId="0" applyNumberFormat="1" applyFont="1" applyBorder="1" applyAlignment="1">
      <alignment horizontal="right"/>
    </xf>
    <xf numFmtId="0" fontId="15" fillId="0" borderId="7" xfId="0" applyFont="1" applyBorder="1" applyAlignment="1">
      <alignment vertical="center"/>
    </xf>
    <xf numFmtId="184" fontId="0" fillId="0" borderId="7" xfId="0" applyNumberFormat="1" applyFont="1" applyBorder="1" applyAlignment="1">
      <alignment horizontal="right" vertical="top"/>
    </xf>
    <xf numFmtId="186" fontId="0" fillId="0" borderId="7" xfId="0" applyNumberFormat="1" applyFont="1" applyBorder="1" applyAlignment="1" quotePrefix="1">
      <alignment horizontal="right" vertical="top"/>
    </xf>
    <xf numFmtId="184" fontId="0" fillId="0" borderId="10" xfId="0" applyNumberFormat="1" applyFont="1" applyBorder="1" applyAlignment="1">
      <alignment horizontal="right" vertical="top"/>
    </xf>
    <xf numFmtId="0" fontId="1" fillId="0" borderId="7" xfId="0" applyFont="1" applyBorder="1" applyAlignment="1">
      <alignment/>
    </xf>
    <xf numFmtId="0" fontId="11" fillId="0" borderId="0" xfId="0" applyFont="1" applyAlignment="1">
      <alignment/>
    </xf>
    <xf numFmtId="0" fontId="19" fillId="0" borderId="0" xfId="0" applyFont="1" applyAlignment="1" quotePrefix="1">
      <alignment/>
    </xf>
    <xf numFmtId="0" fontId="18" fillId="0" borderId="14" xfId="0" applyFont="1" applyBorder="1" applyAlignment="1">
      <alignment/>
    </xf>
    <xf numFmtId="184" fontId="1" fillId="0" borderId="11" xfId="0" applyNumberFormat="1" applyFont="1" applyBorder="1" applyAlignment="1">
      <alignment horizontal="right"/>
    </xf>
    <xf numFmtId="184" fontId="1" fillId="0" borderId="12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left" wrapText="1" indent="2"/>
    </xf>
    <xf numFmtId="184" fontId="0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 quotePrefix="1">
      <alignment/>
    </xf>
    <xf numFmtId="0" fontId="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9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7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8" fillId="0" borderId="7" xfId="0" applyFont="1" applyBorder="1" applyAlignment="1">
      <alignment horizontal="center" vertical="top"/>
    </xf>
    <xf numFmtId="186" fontId="25" fillId="0" borderId="7" xfId="0" applyNumberFormat="1" applyFont="1" applyBorder="1" applyAlignment="1">
      <alignment horizontal="right" vertical="top"/>
    </xf>
    <xf numFmtId="0" fontId="18" fillId="0" borderId="7" xfId="0" applyFont="1" applyBorder="1" applyAlignment="1">
      <alignment horizontal="left" vertical="top"/>
    </xf>
    <xf numFmtId="0" fontId="26" fillId="0" borderId="7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top" wrapText="1"/>
    </xf>
    <xf numFmtId="186" fontId="23" fillId="0" borderId="7" xfId="0" applyNumberFormat="1" applyFont="1" applyBorder="1" applyAlignment="1">
      <alignment horizontal="right" vertical="top"/>
    </xf>
    <xf numFmtId="186" fontId="25" fillId="0" borderId="7" xfId="0" applyNumberFormat="1" applyFont="1" applyBorder="1" applyAlignment="1" quotePrefix="1">
      <alignment horizontal="right" vertical="top"/>
    </xf>
    <xf numFmtId="0" fontId="0" fillId="0" borderId="7" xfId="0" applyBorder="1" applyAlignment="1">
      <alignment horizontal="center" vertical="top"/>
    </xf>
    <xf numFmtId="0" fontId="12" fillId="0" borderId="7" xfId="0" applyFont="1" applyBorder="1" applyAlignment="1">
      <alignment horizontal="left" vertical="top"/>
    </xf>
    <xf numFmtId="186" fontId="23" fillId="0" borderId="7" xfId="0" applyNumberFormat="1" applyFont="1" applyBorder="1" applyAlignment="1" quotePrefix="1">
      <alignment horizontal="right" vertical="top"/>
    </xf>
    <xf numFmtId="186" fontId="23" fillId="0" borderId="10" xfId="0" applyNumberFormat="1" applyFont="1" applyBorder="1" applyAlignment="1" quotePrefix="1">
      <alignment horizontal="right" vertical="top"/>
    </xf>
    <xf numFmtId="184" fontId="25" fillId="0" borderId="7" xfId="0" applyNumberFormat="1" applyFont="1" applyBorder="1" applyAlignment="1">
      <alignment horizontal="right" vertical="top"/>
    </xf>
    <xf numFmtId="0" fontId="0" fillId="0" borderId="11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12" fillId="0" borderId="11" xfId="0" applyFont="1" applyBorder="1" applyAlignment="1">
      <alignment horizontal="left" vertical="top"/>
    </xf>
    <xf numFmtId="184" fontId="23" fillId="0" borderId="11" xfId="0" applyNumberFormat="1" applyFont="1" applyBorder="1" applyAlignment="1">
      <alignment horizontal="right" vertical="top"/>
    </xf>
    <xf numFmtId="186" fontId="23" fillId="0" borderId="11" xfId="0" applyNumberFormat="1" applyFont="1" applyBorder="1" applyAlignment="1" quotePrefix="1">
      <alignment horizontal="right" vertical="top"/>
    </xf>
    <xf numFmtId="184" fontId="23" fillId="0" borderId="7" xfId="0" applyNumberFormat="1" applyFont="1" applyBorder="1" applyAlignment="1">
      <alignment horizontal="right" vertical="top"/>
    </xf>
    <xf numFmtId="184" fontId="25" fillId="0" borderId="10" xfId="0" applyNumberFormat="1" applyFont="1" applyBorder="1" applyAlignment="1">
      <alignment horizontal="right" vertical="top"/>
    </xf>
    <xf numFmtId="0" fontId="26" fillId="0" borderId="7" xfId="0" applyFont="1" applyBorder="1" applyAlignment="1">
      <alignment vertical="top"/>
    </xf>
    <xf numFmtId="0" fontId="12" fillId="0" borderId="7" xfId="0" applyFont="1" applyBorder="1" applyAlignment="1">
      <alignment vertical="top"/>
    </xf>
    <xf numFmtId="0" fontId="18" fillId="0" borderId="7" xfId="0" applyFont="1" applyBorder="1" applyAlignment="1">
      <alignment vertical="top"/>
    </xf>
    <xf numFmtId="0" fontId="1" fillId="0" borderId="0" xfId="0" applyFont="1" applyBorder="1" applyAlignment="1">
      <alignment/>
    </xf>
    <xf numFmtId="0" fontId="0" fillId="0" borderId="9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26" fillId="0" borderId="7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12" fillId="0" borderId="14" xfId="0" applyFont="1" applyBorder="1" applyAlignment="1">
      <alignment vertical="top" wrapText="1"/>
    </xf>
    <xf numFmtId="184" fontId="23" fillId="0" borderId="14" xfId="0" applyNumberFormat="1" applyFont="1" applyBorder="1" applyAlignment="1">
      <alignment horizontal="right" vertical="top"/>
    </xf>
    <xf numFmtId="186" fontId="23" fillId="0" borderId="14" xfId="0" applyNumberFormat="1" applyFont="1" applyBorder="1" applyAlignment="1" quotePrefix="1">
      <alignment horizontal="right" vertical="top"/>
    </xf>
    <xf numFmtId="0" fontId="0" fillId="0" borderId="7" xfId="0" applyFont="1" applyBorder="1" applyAlignment="1">
      <alignment vertical="top"/>
    </xf>
    <xf numFmtId="0" fontId="0" fillId="0" borderId="9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26" fillId="0" borderId="9" xfId="0" applyFont="1" applyBorder="1" applyAlignment="1">
      <alignment vertical="top"/>
    </xf>
    <xf numFmtId="184" fontId="25" fillId="0" borderId="9" xfId="0" applyNumberFormat="1" applyFont="1" applyBorder="1" applyAlignment="1">
      <alignment vertical="top"/>
    </xf>
    <xf numFmtId="186" fontId="25" fillId="0" borderId="9" xfId="0" applyNumberFormat="1" applyFont="1" applyBorder="1" applyAlignment="1" quotePrefix="1">
      <alignment horizontal="right" vertical="top"/>
    </xf>
    <xf numFmtId="184" fontId="25" fillId="0" borderId="7" xfId="0" applyNumberFormat="1" applyFont="1" applyBorder="1" applyAlignment="1">
      <alignment vertical="top"/>
    </xf>
    <xf numFmtId="0" fontId="0" fillId="0" borderId="9" xfId="0" applyFill="1" applyBorder="1" applyAlignment="1">
      <alignment horizontal="center" vertical="top"/>
    </xf>
    <xf numFmtId="0" fontId="0" fillId="0" borderId="9" xfId="0" applyBorder="1" applyAlignment="1">
      <alignment vertical="top"/>
    </xf>
    <xf numFmtId="0" fontId="12" fillId="0" borderId="9" xfId="0" applyFont="1" applyBorder="1" applyAlignment="1">
      <alignment vertical="top"/>
    </xf>
    <xf numFmtId="184" fontId="23" fillId="0" borderId="9" xfId="0" applyNumberFormat="1" applyFont="1" applyFill="1" applyBorder="1" applyAlignment="1">
      <alignment horizontal="right" vertical="top"/>
    </xf>
    <xf numFmtId="186" fontId="23" fillId="0" borderId="9" xfId="0" applyNumberFormat="1" applyFont="1" applyBorder="1" applyAlignment="1" quotePrefix="1">
      <alignment horizontal="right" vertical="top"/>
    </xf>
    <xf numFmtId="184" fontId="23" fillId="0" borderId="9" xfId="0" applyNumberFormat="1" applyFont="1" applyBorder="1" applyAlignment="1">
      <alignment vertical="top"/>
    </xf>
    <xf numFmtId="0" fontId="18" fillId="0" borderId="7" xfId="0" applyFont="1" applyBorder="1" applyAlignment="1">
      <alignment horizontal="left" vertical="top" wrapText="1"/>
    </xf>
    <xf numFmtId="0" fontId="18" fillId="0" borderId="9" xfId="0" applyFont="1" applyBorder="1" applyAlignment="1">
      <alignment vertical="top"/>
    </xf>
    <xf numFmtId="0" fontId="26" fillId="0" borderId="9" xfId="0" applyFont="1" applyFill="1" applyBorder="1" applyAlignment="1">
      <alignment vertical="top"/>
    </xf>
    <xf numFmtId="0" fontId="12" fillId="0" borderId="9" xfId="0" applyFont="1" applyFill="1" applyBorder="1" applyAlignment="1">
      <alignment vertical="top"/>
    </xf>
    <xf numFmtId="184" fontId="23" fillId="0" borderId="9" xfId="0" applyNumberFormat="1" applyFont="1" applyBorder="1" applyAlignment="1">
      <alignment horizontal="right" vertical="top"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Border="1" applyAlignment="1">
      <alignment/>
    </xf>
    <xf numFmtId="0" fontId="11" fillId="0" borderId="9" xfId="0" applyFont="1" applyBorder="1" applyAlignment="1">
      <alignment vertical="top"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16" xfId="0" applyBorder="1" applyAlignment="1">
      <alignment/>
    </xf>
    <xf numFmtId="198" fontId="25" fillId="0" borderId="8" xfId="0" applyNumberFormat="1" applyFont="1" applyBorder="1" applyAlignment="1">
      <alignment horizontal="right" vertical="top"/>
    </xf>
    <xf numFmtId="198" fontId="25" fillId="0" borderId="10" xfId="0" applyNumberFormat="1" applyFont="1" applyBorder="1" applyAlignment="1">
      <alignment horizontal="right" vertical="top"/>
    </xf>
    <xf numFmtId="198" fontId="23" fillId="0" borderId="10" xfId="0" applyNumberFormat="1" applyFont="1" applyBorder="1" applyAlignment="1">
      <alignment horizontal="right" vertical="top"/>
    </xf>
    <xf numFmtId="198" fontId="25" fillId="0" borderId="10" xfId="0" applyNumberFormat="1" applyFont="1" applyBorder="1" applyAlignment="1" quotePrefix="1">
      <alignment horizontal="right" vertical="top"/>
    </xf>
    <xf numFmtId="198" fontId="23" fillId="0" borderId="10" xfId="0" applyNumberFormat="1" applyFont="1" applyBorder="1" applyAlignment="1" quotePrefix="1">
      <alignment horizontal="right" vertical="top"/>
    </xf>
    <xf numFmtId="198" fontId="23" fillId="0" borderId="12" xfId="0" applyNumberFormat="1" applyFont="1" applyBorder="1" applyAlignment="1" quotePrefix="1">
      <alignment horizontal="right" vertical="top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 quotePrefix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1" fillId="0" borderId="16" xfId="0" applyFont="1" applyBorder="1" applyAlignment="1">
      <alignment/>
    </xf>
    <xf numFmtId="0" fontId="0" fillId="0" borderId="16" xfId="0" applyBorder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75" zoomScaleNormal="75" workbookViewId="0" topLeftCell="A1">
      <selection activeCell="C13" sqref="C13"/>
    </sheetView>
  </sheetViews>
  <sheetFormatPr defaultColWidth="9.00390625" defaultRowHeight="15.75"/>
  <cols>
    <col min="1" max="1" width="3.625" style="0" customWidth="1"/>
    <col min="2" max="2" width="27.25390625" style="0" customWidth="1"/>
    <col min="3" max="5" width="17.625" style="0" customWidth="1"/>
    <col min="6" max="6" width="16.625" style="0" customWidth="1"/>
    <col min="7" max="7" width="15.25390625" style="0" customWidth="1"/>
    <col min="8" max="8" width="16.625" style="0" customWidth="1"/>
    <col min="9" max="9" width="17.75390625" style="0" customWidth="1"/>
    <col min="10" max="10" width="16.625" style="0" customWidth="1"/>
  </cols>
  <sheetData>
    <row r="1" spans="1:6" ht="25.5">
      <c r="A1" s="1"/>
      <c r="E1" s="2" t="s">
        <v>0</v>
      </c>
      <c r="F1" s="3" t="s">
        <v>1</v>
      </c>
    </row>
    <row r="2" spans="2:7" s="4" customFormat="1" ht="30.75" customHeight="1">
      <c r="B2" s="5"/>
      <c r="E2" s="2" t="s">
        <v>2</v>
      </c>
      <c r="F2" s="3" t="s">
        <v>3</v>
      </c>
      <c r="G2" s="3"/>
    </row>
    <row r="3" spans="1:7" s="4" customFormat="1" ht="30" customHeight="1">
      <c r="A3" s="6"/>
      <c r="B3" s="7"/>
      <c r="E3" s="2" t="s">
        <v>4</v>
      </c>
      <c r="F3" s="3" t="s">
        <v>11</v>
      </c>
      <c r="G3" s="3"/>
    </row>
    <row r="4" spans="1:10" s="4" customFormat="1" ht="24.75" customHeight="1" thickBot="1">
      <c r="A4" s="165" t="s">
        <v>12</v>
      </c>
      <c r="B4" s="166"/>
      <c r="E4" s="8" t="s">
        <v>5</v>
      </c>
      <c r="F4" s="9" t="s">
        <v>13</v>
      </c>
      <c r="G4" s="10"/>
      <c r="J4" s="11" t="s">
        <v>6</v>
      </c>
    </row>
    <row r="5" spans="1:10" s="17" customFormat="1" ht="20.25" customHeight="1">
      <c r="A5" s="163" t="s">
        <v>7</v>
      </c>
      <c r="B5" s="164"/>
      <c r="C5" s="12"/>
      <c r="D5" s="13" t="s">
        <v>8</v>
      </c>
      <c r="E5" s="14"/>
      <c r="F5" s="15" t="s">
        <v>9</v>
      </c>
      <c r="G5" s="15"/>
      <c r="H5" s="16"/>
      <c r="I5" s="14"/>
      <c r="J5" s="161" t="s">
        <v>14</v>
      </c>
    </row>
    <row r="6" spans="1:10" s="17" customFormat="1" ht="22.5" customHeight="1">
      <c r="A6" s="18" t="s">
        <v>10</v>
      </c>
      <c r="B6" s="19" t="s">
        <v>15</v>
      </c>
      <c r="C6" s="18" t="s">
        <v>16</v>
      </c>
      <c r="D6" s="18" t="s">
        <v>17</v>
      </c>
      <c r="E6" s="20" t="s">
        <v>18</v>
      </c>
      <c r="F6" s="18" t="s">
        <v>19</v>
      </c>
      <c r="G6" s="18" t="s">
        <v>20</v>
      </c>
      <c r="H6" s="18" t="s">
        <v>21</v>
      </c>
      <c r="I6" s="20" t="s">
        <v>18</v>
      </c>
      <c r="J6" s="162"/>
    </row>
    <row r="7" spans="1:10" ht="24" customHeight="1">
      <c r="A7" s="21"/>
      <c r="B7" s="22" t="s">
        <v>22</v>
      </c>
      <c r="C7" s="23">
        <f>'歲出政事總表 (經)'!C7+'歲出政事總表 (資)'!C7</f>
        <v>129998100000</v>
      </c>
      <c r="D7" s="23">
        <f>'歲出政事總表 (經)'!D7+'歲出政事總表 (資)'!D7</f>
        <v>0</v>
      </c>
      <c r="E7" s="23">
        <f>'歲出政事總表 (經)'!E7+'歲出政事總表 (資)'!E7</f>
        <v>129998100000</v>
      </c>
      <c r="F7" s="23">
        <f>'歲出政事總表 (經)'!F7+'歲出政事總表 (資)'!F7</f>
        <v>75219262893</v>
      </c>
      <c r="G7" s="23">
        <f>'歲出政事總表 (經)'!G7+'歲出政事總表 (資)'!G7</f>
        <v>1615403558</v>
      </c>
      <c r="H7" s="23">
        <f>'歲出政事總表 (經)'!H7+'歲出政事總表 (資)'!H7</f>
        <v>43477678846</v>
      </c>
      <c r="I7" s="23">
        <f>'歲出政事總表 (經)'!I7+'歲出政事總表 (資)'!I7</f>
        <v>120312345297</v>
      </c>
      <c r="J7" s="24">
        <f>'歲出政事總表 (經)'!J7+'歲出政事總表 (資)'!J7</f>
        <v>-9685754703</v>
      </c>
    </row>
    <row r="8" spans="1:10" s="28" customFormat="1" ht="24" customHeight="1">
      <c r="A8" s="25"/>
      <c r="B8" s="26" t="s">
        <v>23</v>
      </c>
      <c r="C8" s="23">
        <f>'歲出政事總表 (經)'!C8+'歲出政事總表 (資)'!C8</f>
        <v>416500000</v>
      </c>
      <c r="D8" s="23">
        <f>'歲出政事總表 (經)'!D8+'歲出政事總表 (資)'!D8</f>
        <v>0</v>
      </c>
      <c r="E8" s="23">
        <f>'歲出政事總表 (經)'!E8+'歲出政事總表 (資)'!E8</f>
        <v>416500000</v>
      </c>
      <c r="F8" s="23">
        <f>'歲出政事總表 (經)'!F8+'歲出政事總表 (資)'!F8</f>
        <v>336535622</v>
      </c>
      <c r="G8" s="23">
        <f>'歲出政事總表 (經)'!G8+'歲出政事總表 (資)'!G8</f>
        <v>0</v>
      </c>
      <c r="H8" s="23">
        <f>'歲出政事總表 (經)'!H8+'歲出政事總表 (資)'!H8</f>
        <v>47099085</v>
      </c>
      <c r="I8" s="23">
        <f>'歲出政事總表 (經)'!I8+'歲出政事總表 (資)'!I8</f>
        <v>383634707</v>
      </c>
      <c r="J8" s="27">
        <f>'歲出政事總表 (經)'!J8+'歲出政事總表 (資)'!J8</f>
        <v>-32865293</v>
      </c>
    </row>
    <row r="9" spans="1:10" s="33" customFormat="1" ht="24" customHeight="1">
      <c r="A9" s="29">
        <v>1</v>
      </c>
      <c r="B9" s="30" t="s">
        <v>24</v>
      </c>
      <c r="C9" s="31">
        <f>'歲出政事總表 (經)'!C9+'歲出政事總表 (資)'!C9</f>
        <v>220200000</v>
      </c>
      <c r="D9" s="31">
        <f>'歲出政事總表 (經)'!D9+'歲出政事總表 (資)'!D9</f>
        <v>0</v>
      </c>
      <c r="E9" s="31">
        <f>'歲出政事總表 (經)'!E9+'歲出政事總表 (資)'!E9</f>
        <v>220200000</v>
      </c>
      <c r="F9" s="31">
        <f>'歲出政事總表 (經)'!F9+'歲出政事總表 (資)'!F9</f>
        <v>192540000</v>
      </c>
      <c r="G9" s="31">
        <f>'歲出政事總表 (經)'!G9+'歲出政事總表 (資)'!G9</f>
        <v>0</v>
      </c>
      <c r="H9" s="31">
        <f>'歲出政事總表 (經)'!H9+'歲出政事總表 (資)'!H9</f>
        <v>27660000</v>
      </c>
      <c r="I9" s="31">
        <f>'歲出政事總表 (經)'!I9+'歲出政事總表 (資)'!I9</f>
        <v>220200000</v>
      </c>
      <c r="J9" s="32">
        <f>'歲出政事總表 (經)'!J9+'歲出政事總表 (資)'!J9</f>
        <v>0</v>
      </c>
    </row>
    <row r="10" spans="1:10" s="33" customFormat="1" ht="24" customHeight="1">
      <c r="A10" s="29">
        <v>2</v>
      </c>
      <c r="B10" s="30" t="s">
        <v>25</v>
      </c>
      <c r="C10" s="31">
        <f>'歲出政事總表 (經)'!C10+'歲出政事總表 (資)'!C10</f>
        <v>196300000</v>
      </c>
      <c r="D10" s="31">
        <f>'歲出政事總表 (經)'!D10+'歲出政事總表 (資)'!D10</f>
        <v>0</v>
      </c>
      <c r="E10" s="31">
        <f>'歲出政事總表 (經)'!E10+'歲出政事總表 (資)'!E10</f>
        <v>196300000</v>
      </c>
      <c r="F10" s="31">
        <f>'歲出政事總表 (經)'!F10+'歲出政事總表 (資)'!F10</f>
        <v>143995622</v>
      </c>
      <c r="G10" s="31">
        <f>'歲出政事總表 (經)'!G10+'歲出政事總表 (資)'!G10</f>
        <v>0</v>
      </c>
      <c r="H10" s="31">
        <f>'歲出政事總表 (經)'!H10+'歲出政事總表 (資)'!H10</f>
        <v>19439085</v>
      </c>
      <c r="I10" s="31">
        <f>'歲出政事總表 (經)'!I10+'歲出政事總表 (資)'!I10</f>
        <v>163434707</v>
      </c>
      <c r="J10" s="32">
        <f>'歲出政事總表 (經)'!J10+'歲出政事總表 (資)'!J10</f>
        <v>-32865293</v>
      </c>
    </row>
    <row r="11" spans="1:10" s="28" customFormat="1" ht="24" customHeight="1">
      <c r="A11" s="29"/>
      <c r="B11" s="34" t="s">
        <v>26</v>
      </c>
      <c r="C11" s="35">
        <f>'歲出政事總表 (經)'!C11+'歲出政事總表 (資)'!C11</f>
        <v>27562990000</v>
      </c>
      <c r="D11" s="35">
        <f>'歲出政事總表 (經)'!D11+'歲出政事總表 (資)'!D11</f>
        <v>0</v>
      </c>
      <c r="E11" s="35">
        <f>'歲出政事總表 (經)'!E11+'歲出政事總表 (資)'!E11</f>
        <v>27562990000</v>
      </c>
      <c r="F11" s="35">
        <f>'歲出政事總表 (經)'!F11+'歲出政事總表 (資)'!F11</f>
        <v>11286651639</v>
      </c>
      <c r="G11" s="35">
        <f>'歲出政事總表 (經)'!G11+'歲出政事總表 (資)'!G11</f>
        <v>829224</v>
      </c>
      <c r="H11" s="35">
        <f>'歲出政事總表 (經)'!H11+'歲出政事總表 (資)'!H11</f>
        <v>13808345935</v>
      </c>
      <c r="I11" s="35">
        <f>'歲出政事總表 (經)'!I11+'歲出政事總表 (資)'!I11</f>
        <v>25095826798</v>
      </c>
      <c r="J11" s="36">
        <f>'歲出政事總表 (經)'!J11+'歲出政事總表 (資)'!J11</f>
        <v>-2467163202</v>
      </c>
    </row>
    <row r="12" spans="1:10" s="33" customFormat="1" ht="24" customHeight="1">
      <c r="A12" s="29">
        <v>3</v>
      </c>
      <c r="B12" s="37" t="s">
        <v>27</v>
      </c>
      <c r="C12" s="31">
        <f>'歲出政事總表 (經)'!C12+'歲出政事總表 (資)'!C12</f>
        <v>13129000000</v>
      </c>
      <c r="D12" s="31">
        <f>'歲出政事總表 (經)'!D12+'歲出政事總表 (資)'!D12</f>
        <v>0</v>
      </c>
      <c r="E12" s="31">
        <f>'歲出政事總表 (經)'!E12+'歲出政事總表 (資)'!E12</f>
        <v>13129000000</v>
      </c>
      <c r="F12" s="31">
        <f>'歲出政事總表 (經)'!F12+'歲出政事總表 (資)'!F12</f>
        <v>6865702337</v>
      </c>
      <c r="G12" s="31">
        <f>'歲出政事總表 (經)'!G12+'歲出政事總表 (資)'!G12</f>
        <v>0</v>
      </c>
      <c r="H12" s="31">
        <f>'歲出政事總表 (經)'!H12+'歲出政事總表 (資)'!H12</f>
        <v>6255100284</v>
      </c>
      <c r="I12" s="31">
        <f>'歲出政事總表 (經)'!I12+'歲出政事總表 (資)'!I12</f>
        <v>13120802621</v>
      </c>
      <c r="J12" s="32">
        <f>'歲出政事總表 (經)'!J12+'歲出政事總表 (資)'!J12</f>
        <v>-8197379</v>
      </c>
    </row>
    <row r="13" spans="1:10" s="33" customFormat="1" ht="24" customHeight="1">
      <c r="A13" s="29">
        <v>4</v>
      </c>
      <c r="B13" s="37" t="s">
        <v>28</v>
      </c>
      <c r="C13" s="31">
        <f>'歲出政事總表 (經)'!C13+'歲出政事總表 (資)'!C13</f>
        <v>29900000</v>
      </c>
      <c r="D13" s="31">
        <f>'歲出政事總表 (經)'!D13+'歲出政事總表 (資)'!D13</f>
        <v>0</v>
      </c>
      <c r="E13" s="31">
        <f>'歲出政事總表 (經)'!E13+'歲出政事總表 (資)'!E13</f>
        <v>29900000</v>
      </c>
      <c r="F13" s="31">
        <f>'歲出政事總表 (經)'!F13+'歲出政事總表 (資)'!F13</f>
        <v>0</v>
      </c>
      <c r="G13" s="31">
        <f>'歲出政事總表 (經)'!G13+'歲出政事總表 (資)'!G13</f>
        <v>829224</v>
      </c>
      <c r="H13" s="31">
        <f>'歲出政事總表 (經)'!H13+'歲出政事總表 (資)'!H13</f>
        <v>29070776</v>
      </c>
      <c r="I13" s="31">
        <f>'歲出政事總表 (經)'!I13+'歲出政事總表 (資)'!I13</f>
        <v>29900000</v>
      </c>
      <c r="J13" s="32">
        <f>'歲出政事總表 (經)'!J13+'歲出政事總表 (資)'!J13</f>
        <v>0</v>
      </c>
    </row>
    <row r="14" spans="1:10" s="28" customFormat="1" ht="24" customHeight="1">
      <c r="A14" s="29">
        <v>5</v>
      </c>
      <c r="B14" s="37" t="s">
        <v>29</v>
      </c>
      <c r="C14" s="31">
        <f>'歲出政事總表 (經)'!C14+'歲出政事總表 (資)'!C14</f>
        <v>14404090000</v>
      </c>
      <c r="D14" s="31">
        <f>'歲出政事總表 (經)'!D14+'歲出政事總表 (資)'!D14</f>
        <v>0</v>
      </c>
      <c r="E14" s="31">
        <f>'歲出政事總表 (經)'!E14+'歲出政事總表 (資)'!E14</f>
        <v>14404090000</v>
      </c>
      <c r="F14" s="31">
        <f>'歲出政事總表 (經)'!F14+'歲出政事總表 (資)'!F14</f>
        <v>4420949302</v>
      </c>
      <c r="G14" s="31">
        <f>'歲出政事總表 (經)'!G14+'歲出政事總表 (資)'!G14</f>
        <v>0</v>
      </c>
      <c r="H14" s="31">
        <f>'歲出政事總表 (經)'!H14+'歲出政事總表 (資)'!H14</f>
        <v>7524174875</v>
      </c>
      <c r="I14" s="31">
        <f>'歲出政事總表 (經)'!I14+'歲出政事總表 (資)'!I14</f>
        <v>11945124177</v>
      </c>
      <c r="J14" s="38">
        <f>'歲出政事總表 (經)'!J14+'歲出政事總表 (資)'!J14</f>
        <v>-2458965823</v>
      </c>
    </row>
    <row r="15" spans="1:10" s="33" customFormat="1" ht="24" customHeight="1">
      <c r="A15" s="29"/>
      <c r="B15" s="34" t="s">
        <v>30</v>
      </c>
      <c r="C15" s="35">
        <f>'歲出政事總表 (經)'!C15+'歲出政事總表 (資)'!C15</f>
        <v>92329210000</v>
      </c>
      <c r="D15" s="35">
        <f>'歲出政事總表 (經)'!D15+'歲出政事總表 (資)'!D15</f>
        <v>0</v>
      </c>
      <c r="E15" s="35">
        <f>'歲出政事總表 (經)'!E15+'歲出政事總表 (資)'!E15</f>
        <v>92329210000</v>
      </c>
      <c r="F15" s="35">
        <f>'歲出政事總表 (經)'!F15+'歲出政事總表 (資)'!F15</f>
        <v>54350097103</v>
      </c>
      <c r="G15" s="35">
        <f>'歲出政事總表 (經)'!G15+'歲出政事總表 (資)'!G15</f>
        <v>1614574334</v>
      </c>
      <c r="H15" s="35">
        <f>'歲出政事總表 (經)'!H15+'歲出政事總表 (資)'!H15</f>
        <v>29315276344</v>
      </c>
      <c r="I15" s="35">
        <f>'歲出政事總表 (經)'!I15+'歲出政事總表 (資)'!I15</f>
        <v>85279947781</v>
      </c>
      <c r="J15" s="27">
        <f>'歲出政事總表 (經)'!J15+'歲出政事總表 (資)'!J15</f>
        <v>-7049262219</v>
      </c>
    </row>
    <row r="16" spans="1:10" ht="24" customHeight="1">
      <c r="A16" s="29">
        <v>6</v>
      </c>
      <c r="B16" s="39" t="s">
        <v>31</v>
      </c>
      <c r="C16" s="40">
        <f>'歲出政事總表 (經)'!C16+'歲出政事總表 (資)'!C16</f>
        <v>4464900000</v>
      </c>
      <c r="D16" s="31">
        <f>'歲出政事總表 (經)'!D16+'歲出政事總表 (資)'!D16</f>
        <v>0</v>
      </c>
      <c r="E16" s="31">
        <f>'歲出政事總表 (經)'!E16+'歲出政事總表 (資)'!E16</f>
        <v>4464900000</v>
      </c>
      <c r="F16" s="40">
        <f>'歲出政事總表 (經)'!F16+'歲出政事總表 (資)'!F16</f>
        <v>2751190063</v>
      </c>
      <c r="G16" s="31">
        <f>'歲出政事總表 (經)'!G16+'歲出政事總表 (資)'!G16</f>
        <v>24566894</v>
      </c>
      <c r="H16" s="40">
        <f>'歲出政事總表 (經)'!H16+'歲出政事總表 (資)'!H16</f>
        <v>1449914044</v>
      </c>
      <c r="I16" s="31">
        <f>'歲出政事總表 (經)'!I16+'歲出政事總表 (資)'!I16</f>
        <v>4225671001</v>
      </c>
      <c r="J16" s="41">
        <f>'歲出政事總表 (經)'!J16+'歲出政事總表 (資)'!J16</f>
        <v>-239228999</v>
      </c>
    </row>
    <row r="17" spans="1:10" ht="24" customHeight="1">
      <c r="A17" s="29">
        <v>7</v>
      </c>
      <c r="B17" s="39" t="s">
        <v>32</v>
      </c>
      <c r="C17" s="40">
        <f>'歲出政事總表 (經)'!C17+'歲出政事總表 (資)'!C17</f>
        <v>16025600000</v>
      </c>
      <c r="D17" s="31">
        <f>'歲出政事總表 (經)'!D17+'歲出政事總表 (資)'!D17</f>
        <v>0</v>
      </c>
      <c r="E17" s="31">
        <f>'歲出政事總表 (經)'!E17+'歲出政事總表 (資)'!E17</f>
        <v>16025600000</v>
      </c>
      <c r="F17" s="40">
        <f>'歲出政事總表 (經)'!F17+'歲出政事總表 (資)'!F17</f>
        <v>11257221189</v>
      </c>
      <c r="G17" s="31">
        <f>'歲出政事總表 (經)'!G17+'歲出政事總表 (資)'!G17</f>
        <v>0</v>
      </c>
      <c r="H17" s="40">
        <f>'歲出政事總表 (經)'!H17+'歲出政事總表 (資)'!H17</f>
        <v>4135876828</v>
      </c>
      <c r="I17" s="31">
        <f>'歲出政事總表 (經)'!I17+'歲出政事總表 (資)'!I17</f>
        <v>15393098017</v>
      </c>
      <c r="J17" s="41">
        <f>'歲出政事總表 (經)'!J17+'歲出政事總表 (資)'!J17</f>
        <v>-632501983</v>
      </c>
    </row>
    <row r="18" spans="1:10" ht="24" customHeight="1">
      <c r="A18" s="29">
        <v>8</v>
      </c>
      <c r="B18" s="42" t="s">
        <v>33</v>
      </c>
      <c r="C18" s="40">
        <f>'歲出政事總表 (經)'!C18+'歲出政事總表 (資)'!C18</f>
        <v>59209410000</v>
      </c>
      <c r="D18" s="31">
        <f>'歲出政事總表 (經)'!D18+'歲出政事總表 (資)'!D18</f>
        <v>0</v>
      </c>
      <c r="E18" s="31">
        <f>'歲出政事總表 (經)'!E18+'歲出政事總表 (資)'!E18</f>
        <v>59209410000</v>
      </c>
      <c r="F18" s="40">
        <f>'歲出政事總表 (經)'!F18+'歲出政事總表 (資)'!F18</f>
        <v>34330989752</v>
      </c>
      <c r="G18" s="31">
        <f>'歲出政事總表 (經)'!G18+'歲出政事總表 (資)'!G18</f>
        <v>1546915338</v>
      </c>
      <c r="H18" s="40">
        <f>'歲出政事總表 (經)'!H18+'歲出政事總表 (資)'!H18</f>
        <v>22601870857</v>
      </c>
      <c r="I18" s="31">
        <f>'歲出政事總表 (經)'!I18+'歲出政事總表 (資)'!I18</f>
        <v>58479775947</v>
      </c>
      <c r="J18" s="41">
        <f>'歲出政事總表 (經)'!J18+'歲出政事總表 (資)'!J18</f>
        <v>-729634053</v>
      </c>
    </row>
    <row r="19" spans="1:10" ht="24" customHeight="1">
      <c r="A19" s="29">
        <v>9</v>
      </c>
      <c r="B19" s="42" t="s">
        <v>34</v>
      </c>
      <c r="C19" s="40">
        <f>'歲出政事總表 (經)'!C19+'歲出政事總表 (資)'!C19</f>
        <v>12629300000</v>
      </c>
      <c r="D19" s="31">
        <f>'歲出政事總表 (經)'!D19+'歲出政事總表 (資)'!D19</f>
        <v>0</v>
      </c>
      <c r="E19" s="31">
        <f>'歲出政事總表 (經)'!E19+'歲出政事總表 (資)'!E19</f>
        <v>12629300000</v>
      </c>
      <c r="F19" s="40">
        <f>'歲出政事總表 (經)'!F19+'歲出政事總表 (資)'!F19</f>
        <v>6010696099</v>
      </c>
      <c r="G19" s="31">
        <f>'歲出政事總表 (經)'!G19+'歲出政事總表 (資)'!G19</f>
        <v>43092102</v>
      </c>
      <c r="H19" s="40">
        <f>'歲出政事總表 (經)'!H19+'歲出政事總表 (資)'!H19</f>
        <v>1127614615</v>
      </c>
      <c r="I19" s="31">
        <f>'歲出政事總表 (經)'!I19+'歲出政事總表 (資)'!I19</f>
        <v>7181402816</v>
      </c>
      <c r="J19" s="41">
        <f>'歲出政事總表 (經)'!J19+'歲出政事總表 (資)'!J19</f>
        <v>-5447897184</v>
      </c>
    </row>
    <row r="20" spans="1:10" ht="24" customHeight="1">
      <c r="A20" s="29"/>
      <c r="B20" s="34" t="s">
        <v>35</v>
      </c>
      <c r="C20" s="43">
        <f>'歲出政事總表 (經)'!C20+'歲出政事總表 (資)'!C20</f>
        <v>111300000</v>
      </c>
      <c r="D20" s="35">
        <f>'歲出政事總表 (經)'!D20+'歲出政事總表 (資)'!D20</f>
        <v>0</v>
      </c>
      <c r="E20" s="35">
        <f>'歲出政事總表 (經)'!E20+'歲出政事總表 (資)'!E20</f>
        <v>111300000</v>
      </c>
      <c r="F20" s="43">
        <f>'歲出政事總表 (經)'!F20+'歲出政事總表 (資)'!F20</f>
        <v>54474341</v>
      </c>
      <c r="G20" s="35">
        <f>'歲出政事總表 (經)'!G20+'歲出政事總表 (資)'!G20</f>
        <v>0</v>
      </c>
      <c r="H20" s="43">
        <f>'歲出政事總表 (經)'!H20+'歲出政事總表 (資)'!H20</f>
        <v>55361253</v>
      </c>
      <c r="I20" s="35">
        <f>'歲出政事總表 (經)'!I20+'歲出政事總表 (資)'!I20</f>
        <v>109835594</v>
      </c>
      <c r="J20" s="44">
        <f>'歲出政事總表 (經)'!J20+'歲出政事總表 (資)'!J20</f>
        <v>-1464406</v>
      </c>
    </row>
    <row r="21" spans="1:10" ht="24" customHeight="1">
      <c r="A21" s="29">
        <v>10</v>
      </c>
      <c r="B21" s="42" t="s">
        <v>36</v>
      </c>
      <c r="C21" s="40">
        <f>'歲出政事總表 (經)'!C21+'歲出政事總表 (資)'!C21</f>
        <v>39400000</v>
      </c>
      <c r="D21" s="31">
        <f>'歲出政事總表 (經)'!D21+'歲出政事總表 (資)'!D21</f>
        <v>0</v>
      </c>
      <c r="E21" s="40">
        <f>'歲出政事總表 (經)'!E21+'歲出政事總表 (資)'!E21</f>
        <v>39400000</v>
      </c>
      <c r="F21" s="40">
        <f>'歲出政事總表 (經)'!F21+'歲出政事總表 (資)'!F21</f>
        <v>18385317</v>
      </c>
      <c r="G21" s="31">
        <f>'歲出政事總表 (經)'!G21+'歲出政事總表 (資)'!G21</f>
        <v>0</v>
      </c>
      <c r="H21" s="40">
        <f>'歲出政事總表 (經)'!H21+'歲出政事總表 (資)'!H21</f>
        <v>20197343</v>
      </c>
      <c r="I21" s="40">
        <f>'歲出政事總表 (經)'!I21+'歲出政事總表 (資)'!I21</f>
        <v>38582660</v>
      </c>
      <c r="J21" s="41">
        <f>'歲出政事總表 (經)'!J21+'歲出政事總表 (資)'!J21</f>
        <v>-817340</v>
      </c>
    </row>
    <row r="22" spans="1:10" ht="24" customHeight="1">
      <c r="A22" s="29">
        <v>11</v>
      </c>
      <c r="B22" s="42" t="s">
        <v>37</v>
      </c>
      <c r="C22" s="40">
        <f>'歲出政事總表 (經)'!C22+'歲出政事總表 (資)'!C22</f>
        <v>71900000</v>
      </c>
      <c r="D22" s="31">
        <f>'歲出政事總表 (經)'!D22+'歲出政事總表 (資)'!D22</f>
        <v>0</v>
      </c>
      <c r="E22" s="40">
        <f>'歲出政事總表 (經)'!E22+'歲出政事總表 (資)'!E22</f>
        <v>71900000</v>
      </c>
      <c r="F22" s="40">
        <f>'歲出政事總表 (經)'!F22+'歲出政事總表 (資)'!F22</f>
        <v>36089024</v>
      </c>
      <c r="G22" s="31">
        <f>'歲出政事總表 (經)'!G22+'歲出政事總表 (資)'!G22</f>
        <v>0</v>
      </c>
      <c r="H22" s="40">
        <f>'歲出政事總表 (經)'!H22+'歲出政事總表 (資)'!H22</f>
        <v>35163910</v>
      </c>
      <c r="I22" s="31">
        <f>'歲出政事總表 (經)'!I22+'歲出政事總表 (資)'!I22</f>
        <v>71252934</v>
      </c>
      <c r="J22" s="41">
        <f>'歲出政事總表 (經)'!J22+'歲出政事總表 (資)'!J22</f>
        <v>-647066</v>
      </c>
    </row>
    <row r="23" spans="1:10" ht="39" customHeight="1">
      <c r="A23" s="25"/>
      <c r="B23" s="34" t="s">
        <v>38</v>
      </c>
      <c r="C23" s="43">
        <f>'歲出政事總表 (經)'!C23+'歲出政事總表 (資)'!C23</f>
        <v>9578100000</v>
      </c>
      <c r="D23" s="35">
        <f>'歲出政事總表 (經)'!D23+'歲出政事總表 (資)'!D23</f>
        <v>0</v>
      </c>
      <c r="E23" s="43">
        <f>'歲出政事總表 (經)'!E23+'歲出政事總表 (資)'!E23</f>
        <v>9578100000</v>
      </c>
      <c r="F23" s="43">
        <f>'歲出政事總表 (經)'!F23+'歲出政事總表 (資)'!F23</f>
        <v>9191504188</v>
      </c>
      <c r="G23" s="35">
        <f>'歲出政事總表 (經)'!G23+'歲出政事總表 (資)'!G23</f>
        <v>0</v>
      </c>
      <c r="H23" s="43">
        <f>'歲出政事總表 (經)'!H23+'歲出政事總表 (資)'!H23</f>
        <v>251596229</v>
      </c>
      <c r="I23" s="35">
        <f>'歲出政事總表 (經)'!I23+'歲出政事總表 (資)'!I23</f>
        <v>9443100417</v>
      </c>
      <c r="J23" s="44">
        <f>'歲出政事總表 (經)'!J23+'歲出政事總表 (資)'!J23</f>
        <v>-134999583</v>
      </c>
    </row>
    <row r="24" spans="1:10" ht="24" customHeight="1">
      <c r="A24" s="45">
        <v>12</v>
      </c>
      <c r="B24" s="42" t="s">
        <v>39</v>
      </c>
      <c r="C24" s="40">
        <f>'歲出政事總表 (經)'!C24+'歲出政事總表 (資)'!C24</f>
        <v>9578100000</v>
      </c>
      <c r="D24" s="31">
        <f>'歲出政事總表 (經)'!D24+'歲出政事總表 (資)'!D24</f>
        <v>0</v>
      </c>
      <c r="E24" s="40">
        <f>'歲出政事總表 (經)'!E24+'歲出政事總表 (資)'!E24</f>
        <v>9578100000</v>
      </c>
      <c r="F24" s="40">
        <f>'歲出政事總表 (經)'!F24+'歲出政事總表 (資)'!F24</f>
        <v>9191504188</v>
      </c>
      <c r="G24" s="31">
        <f>'歲出政事總表 (經)'!G24+'歲出政事總表 (資)'!G24</f>
        <v>0</v>
      </c>
      <c r="H24" s="40">
        <f>'歲出政事總表 (經)'!H24+'歲出政事總表 (資)'!H24</f>
        <v>251596229</v>
      </c>
      <c r="I24" s="40">
        <f>'歲出政事總表 (經)'!I24+'歲出政事總表 (資)'!I24</f>
        <v>9443100417</v>
      </c>
      <c r="J24" s="41">
        <f>'歲出政事總表 (經)'!J24+'歲出政事總表 (資)'!J24</f>
        <v>-134999583</v>
      </c>
    </row>
    <row r="25" spans="1:10" ht="24" customHeight="1">
      <c r="A25" s="45"/>
      <c r="B25" s="46"/>
      <c r="C25" s="43"/>
      <c r="D25" s="43"/>
      <c r="E25" s="43"/>
      <c r="F25" s="43"/>
      <c r="G25" s="43"/>
      <c r="H25" s="43"/>
      <c r="I25" s="43"/>
      <c r="J25" s="44"/>
    </row>
    <row r="26" spans="1:10" ht="24" customHeight="1">
      <c r="A26" s="45"/>
      <c r="B26" s="46"/>
      <c r="C26" s="43"/>
      <c r="D26" s="43"/>
      <c r="E26" s="43"/>
      <c r="F26" s="43"/>
      <c r="G26" s="43"/>
      <c r="H26" s="43"/>
      <c r="I26" s="43"/>
      <c r="J26" s="44"/>
    </row>
    <row r="27" spans="1:10" ht="24" customHeight="1">
      <c r="A27" s="45"/>
      <c r="B27" s="46"/>
      <c r="C27" s="43"/>
      <c r="D27" s="43"/>
      <c r="E27" s="43"/>
      <c r="F27" s="43"/>
      <c r="G27" s="43"/>
      <c r="H27" s="43"/>
      <c r="I27" s="43"/>
      <c r="J27" s="44"/>
    </row>
    <row r="28" spans="1:10" ht="23.25" customHeight="1">
      <c r="A28" s="47"/>
      <c r="B28" s="48"/>
      <c r="C28" s="40"/>
      <c r="D28" s="40"/>
      <c r="E28" s="40"/>
      <c r="F28" s="40"/>
      <c r="G28" s="40"/>
      <c r="H28" s="40"/>
      <c r="I28" s="31"/>
      <c r="J28" s="41"/>
    </row>
    <row r="29" spans="1:10" ht="24" customHeight="1">
      <c r="A29" s="47"/>
      <c r="B29" s="49"/>
      <c r="C29" s="43"/>
      <c r="D29" s="43"/>
      <c r="E29" s="43"/>
      <c r="F29" s="43"/>
      <c r="G29" s="43"/>
      <c r="H29" s="43"/>
      <c r="I29" s="43"/>
      <c r="J29" s="44"/>
    </row>
    <row r="30" spans="1:10" s="55" customFormat="1" ht="27.75" customHeight="1" thickBot="1">
      <c r="A30" s="50"/>
      <c r="B30" s="51"/>
      <c r="C30" s="52"/>
      <c r="D30" s="52"/>
      <c r="E30" s="52"/>
      <c r="F30" s="52"/>
      <c r="G30" s="52"/>
      <c r="H30" s="52"/>
      <c r="I30" s="53"/>
      <c r="J30" s="54"/>
    </row>
  </sheetData>
  <mergeCells count="3">
    <mergeCell ref="J5:J6"/>
    <mergeCell ref="A5:B5"/>
    <mergeCell ref="A4:B4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="75" zoomScaleNormal="75" workbookViewId="0" topLeftCell="A2">
      <selection activeCell="C4" sqref="C4"/>
    </sheetView>
  </sheetViews>
  <sheetFormatPr defaultColWidth="9.00390625" defaultRowHeight="15.75"/>
  <cols>
    <col min="1" max="1" width="3.625" style="0" customWidth="1"/>
    <col min="2" max="2" width="27.25390625" style="0" customWidth="1"/>
    <col min="3" max="5" width="17.625" style="0" customWidth="1"/>
    <col min="6" max="8" width="16.625" style="0" customWidth="1"/>
    <col min="9" max="9" width="17.125" style="0" customWidth="1"/>
    <col min="10" max="10" width="16.625" style="0" customWidth="1"/>
  </cols>
  <sheetData>
    <row r="1" spans="1:6" ht="25.5">
      <c r="A1" s="1"/>
      <c r="E1" s="2" t="s">
        <v>0</v>
      </c>
      <c r="F1" s="3" t="s">
        <v>1</v>
      </c>
    </row>
    <row r="2" spans="2:7" s="4" customFormat="1" ht="30.75" customHeight="1">
      <c r="B2" s="5"/>
      <c r="E2" s="2" t="s">
        <v>2</v>
      </c>
      <c r="F2" s="3" t="s">
        <v>3</v>
      </c>
      <c r="G2" s="3"/>
    </row>
    <row r="3" spans="1:7" s="4" customFormat="1" ht="30" customHeight="1">
      <c r="A3" s="6"/>
      <c r="B3" s="7"/>
      <c r="E3" s="2" t="s">
        <v>4</v>
      </c>
      <c r="F3" s="3" t="s">
        <v>11</v>
      </c>
      <c r="G3" s="3"/>
    </row>
    <row r="4" spans="1:10" s="4" customFormat="1" ht="24.75" customHeight="1" thickBot="1">
      <c r="A4" s="165" t="s">
        <v>40</v>
      </c>
      <c r="B4" s="166"/>
      <c r="E4" s="8" t="s">
        <v>5</v>
      </c>
      <c r="F4" s="9" t="s">
        <v>13</v>
      </c>
      <c r="G4" s="10"/>
      <c r="J4" s="11" t="s">
        <v>6</v>
      </c>
    </row>
    <row r="5" spans="1:10" s="17" customFormat="1" ht="20.25" customHeight="1">
      <c r="A5" s="163" t="s">
        <v>7</v>
      </c>
      <c r="B5" s="164"/>
      <c r="C5" s="12"/>
      <c r="D5" s="13" t="s">
        <v>8</v>
      </c>
      <c r="E5" s="14"/>
      <c r="F5" s="15" t="s">
        <v>9</v>
      </c>
      <c r="G5" s="15"/>
      <c r="H5" s="16"/>
      <c r="I5" s="14"/>
      <c r="J5" s="161" t="s">
        <v>14</v>
      </c>
    </row>
    <row r="6" spans="1:10" s="17" customFormat="1" ht="22.5" customHeight="1">
      <c r="A6" s="18" t="s">
        <v>10</v>
      </c>
      <c r="B6" s="19" t="s">
        <v>15</v>
      </c>
      <c r="C6" s="18" t="s">
        <v>16</v>
      </c>
      <c r="D6" s="18" t="s">
        <v>17</v>
      </c>
      <c r="E6" s="20" t="s">
        <v>18</v>
      </c>
      <c r="F6" s="18" t="s">
        <v>19</v>
      </c>
      <c r="G6" s="18" t="s">
        <v>20</v>
      </c>
      <c r="H6" s="18" t="s">
        <v>21</v>
      </c>
      <c r="I6" s="20" t="s">
        <v>18</v>
      </c>
      <c r="J6" s="162"/>
    </row>
    <row r="7" spans="1:10" ht="24" customHeight="1">
      <c r="A7" s="21"/>
      <c r="B7" s="56" t="s">
        <v>22</v>
      </c>
      <c r="C7" s="23">
        <f>C8+C11+C15+C20+C23</f>
        <v>9573862000</v>
      </c>
      <c r="D7" s="57">
        <f>D8+D11+D15+D20+D23</f>
        <v>-2373803740</v>
      </c>
      <c r="E7" s="23">
        <f aca="true" t="shared" si="0" ref="E7:J7">E8+E11+E15+E20+E23</f>
        <v>7200058260</v>
      </c>
      <c r="F7" s="23">
        <f>F8+F11+F15+F20+F23</f>
        <v>3254083212</v>
      </c>
      <c r="G7" s="23">
        <f>G8+G11+G15+G20+G23</f>
        <v>571912</v>
      </c>
      <c r="H7" s="23">
        <f t="shared" si="0"/>
        <v>3353770503</v>
      </c>
      <c r="I7" s="23">
        <f t="shared" si="0"/>
        <v>6608425627</v>
      </c>
      <c r="J7" s="58">
        <f t="shared" si="0"/>
        <v>-591632633</v>
      </c>
    </row>
    <row r="8" spans="1:10" s="28" customFormat="1" ht="24" customHeight="1">
      <c r="A8" s="25"/>
      <c r="B8" s="26" t="s">
        <v>23</v>
      </c>
      <c r="C8" s="23">
        <f aca="true" t="shared" si="1" ref="C8:H8">C9+C10</f>
        <v>90000000</v>
      </c>
      <c r="D8" s="57">
        <f t="shared" si="1"/>
        <v>-8500000</v>
      </c>
      <c r="E8" s="23">
        <f t="shared" si="1"/>
        <v>81500000</v>
      </c>
      <c r="F8" s="23">
        <f t="shared" si="1"/>
        <v>53840000</v>
      </c>
      <c r="G8" s="23">
        <f t="shared" si="1"/>
        <v>0</v>
      </c>
      <c r="H8" s="23">
        <f t="shared" si="1"/>
        <v>27660000</v>
      </c>
      <c r="I8" s="23">
        <f>F8+G8+H8</f>
        <v>81500000</v>
      </c>
      <c r="J8" s="27">
        <f>J9+J10</f>
        <v>0</v>
      </c>
    </row>
    <row r="9" spans="1:10" s="33" customFormat="1" ht="24" customHeight="1">
      <c r="A9" s="29">
        <v>1</v>
      </c>
      <c r="B9" s="30" t="s">
        <v>24</v>
      </c>
      <c r="C9" s="31">
        <v>90000000</v>
      </c>
      <c r="D9" s="59">
        <v>-8500000</v>
      </c>
      <c r="E9" s="60">
        <f>C9+D9</f>
        <v>81500000</v>
      </c>
      <c r="F9" s="31">
        <v>53840000</v>
      </c>
      <c r="G9" s="31">
        <v>0</v>
      </c>
      <c r="H9" s="31">
        <v>27660000</v>
      </c>
      <c r="I9" s="31">
        <f>F9+G9+H9</f>
        <v>81500000</v>
      </c>
      <c r="J9" s="32">
        <f>I9-E9</f>
        <v>0</v>
      </c>
    </row>
    <row r="10" spans="1:10" s="33" customFormat="1" ht="24" customHeight="1">
      <c r="A10" s="29">
        <v>2</v>
      </c>
      <c r="B10" s="30" t="s">
        <v>25</v>
      </c>
      <c r="C10" s="31">
        <v>0</v>
      </c>
      <c r="D10" s="59">
        <v>0</v>
      </c>
      <c r="E10" s="60">
        <f>C10+D10</f>
        <v>0</v>
      </c>
      <c r="F10" s="31">
        <v>0</v>
      </c>
      <c r="G10" s="31">
        <v>0</v>
      </c>
      <c r="H10" s="31">
        <v>0</v>
      </c>
      <c r="I10" s="31">
        <f>F10+G10+H10</f>
        <v>0</v>
      </c>
      <c r="J10" s="32">
        <f>I10-E10</f>
        <v>0</v>
      </c>
    </row>
    <row r="11" spans="1:10" s="28" customFormat="1" ht="24" customHeight="1">
      <c r="A11" s="29"/>
      <c r="B11" s="34" t="s">
        <v>26</v>
      </c>
      <c r="C11" s="35">
        <f>C12+C13+C14</f>
        <v>6337849000</v>
      </c>
      <c r="D11" s="61">
        <f aca="true" t="shared" si="2" ref="D11:J11">D12+D13+D14</f>
        <v>-1241688002</v>
      </c>
      <c r="E11" s="35">
        <f t="shared" si="2"/>
        <v>5096160998</v>
      </c>
      <c r="F11" s="35">
        <f t="shared" si="2"/>
        <v>1785549678</v>
      </c>
      <c r="G11" s="35">
        <f t="shared" si="2"/>
        <v>0</v>
      </c>
      <c r="H11" s="35">
        <f t="shared" si="2"/>
        <v>2983367201</v>
      </c>
      <c r="I11" s="35">
        <f t="shared" si="2"/>
        <v>4768916879</v>
      </c>
      <c r="J11" s="62">
        <f t="shared" si="2"/>
        <v>-327244119</v>
      </c>
    </row>
    <row r="12" spans="1:10" s="33" customFormat="1" ht="24" customHeight="1">
      <c r="A12" s="29">
        <v>3</v>
      </c>
      <c r="B12" s="37" t="s">
        <v>27</v>
      </c>
      <c r="C12" s="31">
        <v>4004160000</v>
      </c>
      <c r="D12" s="59">
        <v>-200854621</v>
      </c>
      <c r="E12" s="31">
        <f>C12+D12</f>
        <v>3803305379</v>
      </c>
      <c r="F12" s="31">
        <v>1350693084</v>
      </c>
      <c r="G12" s="31">
        <v>0</v>
      </c>
      <c r="H12" s="31">
        <v>2444414916</v>
      </c>
      <c r="I12" s="31">
        <f>F12+G12+H12</f>
        <v>3795108000</v>
      </c>
      <c r="J12" s="32">
        <f>I12-E12</f>
        <v>-8197379</v>
      </c>
    </row>
    <row r="13" spans="1:10" s="33" customFormat="1" ht="24" customHeight="1">
      <c r="A13" s="29">
        <v>4</v>
      </c>
      <c r="B13" s="37" t="s">
        <v>28</v>
      </c>
      <c r="C13" s="31">
        <v>0</v>
      </c>
      <c r="D13" s="59">
        <v>0</v>
      </c>
      <c r="E13" s="31">
        <f>C13+D13</f>
        <v>0</v>
      </c>
      <c r="F13" s="31">
        <v>0</v>
      </c>
      <c r="G13" s="31">
        <v>0</v>
      </c>
      <c r="H13" s="31">
        <v>0</v>
      </c>
      <c r="I13" s="31">
        <f>F13+G13+H13</f>
        <v>0</v>
      </c>
      <c r="J13" s="32">
        <f>I13-E13</f>
        <v>0</v>
      </c>
    </row>
    <row r="14" spans="1:10" s="28" customFormat="1" ht="24" customHeight="1">
      <c r="A14" s="29">
        <v>5</v>
      </c>
      <c r="B14" s="37" t="s">
        <v>29</v>
      </c>
      <c r="C14" s="31">
        <v>2333689000</v>
      </c>
      <c r="D14" s="59">
        <v>-1040833381</v>
      </c>
      <c r="E14" s="31">
        <f>C14+D14</f>
        <v>1292855619</v>
      </c>
      <c r="F14" s="31">
        <v>434856594</v>
      </c>
      <c r="G14" s="31">
        <v>0</v>
      </c>
      <c r="H14" s="31">
        <v>538952285</v>
      </c>
      <c r="I14" s="31">
        <f>F14+G14+H14</f>
        <v>973808879</v>
      </c>
      <c r="J14" s="32">
        <f>I14-E14</f>
        <v>-319046740</v>
      </c>
    </row>
    <row r="15" spans="1:10" s="33" customFormat="1" ht="24" customHeight="1">
      <c r="A15" s="29"/>
      <c r="B15" s="34" t="s">
        <v>30</v>
      </c>
      <c r="C15" s="35">
        <f>C16+C17+C18+C19</f>
        <v>2494880000</v>
      </c>
      <c r="D15" s="61">
        <f aca="true" t="shared" si="3" ref="D15:J15">D16+D17+D18+D19</f>
        <v>-899782000</v>
      </c>
      <c r="E15" s="35">
        <f t="shared" si="3"/>
        <v>1595098000</v>
      </c>
      <c r="F15" s="35">
        <f t="shared" si="3"/>
        <v>1099387050</v>
      </c>
      <c r="G15" s="35">
        <f t="shared" si="3"/>
        <v>571912</v>
      </c>
      <c r="H15" s="35">
        <f t="shared" si="3"/>
        <v>283486404</v>
      </c>
      <c r="I15" s="35">
        <f t="shared" si="3"/>
        <v>1383445366</v>
      </c>
      <c r="J15" s="62">
        <f t="shared" si="3"/>
        <v>-211652634</v>
      </c>
    </row>
    <row r="16" spans="1:10" ht="24" customHeight="1">
      <c r="A16" s="29">
        <v>6</v>
      </c>
      <c r="B16" s="39" t="s">
        <v>31</v>
      </c>
      <c r="C16" s="40">
        <v>1117780000</v>
      </c>
      <c r="D16" s="40">
        <v>-702000000</v>
      </c>
      <c r="E16" s="31">
        <f>C16+D16</f>
        <v>415780000</v>
      </c>
      <c r="F16" s="40">
        <v>95871725</v>
      </c>
      <c r="G16" s="40">
        <v>571912</v>
      </c>
      <c r="H16" s="40">
        <v>138723870</v>
      </c>
      <c r="I16" s="31">
        <f>F16+G16+H16</f>
        <v>235167507</v>
      </c>
      <c r="J16" s="41">
        <f>I16-E16</f>
        <v>-180612493</v>
      </c>
    </row>
    <row r="17" spans="1:10" ht="24" customHeight="1">
      <c r="A17" s="29">
        <v>7</v>
      </c>
      <c r="B17" s="39" t="s">
        <v>32</v>
      </c>
      <c r="C17" s="31">
        <v>0</v>
      </c>
      <c r="D17" s="31">
        <v>0</v>
      </c>
      <c r="E17" s="31">
        <f>C17+D17</f>
        <v>0</v>
      </c>
      <c r="F17" s="31">
        <v>0</v>
      </c>
      <c r="G17" s="31">
        <v>0</v>
      </c>
      <c r="H17" s="31">
        <v>0</v>
      </c>
      <c r="I17" s="31">
        <f>F17+G17+H17</f>
        <v>0</v>
      </c>
      <c r="J17" s="63">
        <f>I17-E17</f>
        <v>0</v>
      </c>
    </row>
    <row r="18" spans="1:10" ht="24" customHeight="1">
      <c r="A18" s="29">
        <v>8</v>
      </c>
      <c r="B18" s="42" t="s">
        <v>33</v>
      </c>
      <c r="C18" s="31">
        <v>1177100000</v>
      </c>
      <c r="D18" s="31">
        <v>0</v>
      </c>
      <c r="E18" s="31">
        <f>C18+D18</f>
        <v>1177100000</v>
      </c>
      <c r="F18" s="31">
        <v>1001718307</v>
      </c>
      <c r="G18" s="31">
        <v>0</v>
      </c>
      <c r="H18" s="31">
        <v>144762534</v>
      </c>
      <c r="I18" s="31">
        <f>F18+G18+H18</f>
        <v>1146480841</v>
      </c>
      <c r="J18" s="41">
        <f>I18-E18</f>
        <v>-30619159</v>
      </c>
    </row>
    <row r="19" spans="1:10" ht="24" customHeight="1">
      <c r="A19" s="29">
        <v>9</v>
      </c>
      <c r="B19" s="42" t="s">
        <v>34</v>
      </c>
      <c r="C19" s="40">
        <v>200000000</v>
      </c>
      <c r="D19" s="40">
        <v>-197782000</v>
      </c>
      <c r="E19" s="31">
        <f>C19+D19</f>
        <v>2218000</v>
      </c>
      <c r="F19" s="40">
        <v>1797018</v>
      </c>
      <c r="G19" s="31">
        <v>0</v>
      </c>
      <c r="H19" s="31">
        <v>0</v>
      </c>
      <c r="I19" s="31">
        <f>F19+G19+H19</f>
        <v>1797018</v>
      </c>
      <c r="J19" s="41">
        <f>I19-E19</f>
        <v>-420982</v>
      </c>
    </row>
    <row r="20" spans="1:10" ht="24" customHeight="1">
      <c r="A20" s="29"/>
      <c r="B20" s="34" t="s">
        <v>35</v>
      </c>
      <c r="C20" s="43">
        <f aca="true" t="shared" si="4" ref="C20:J20">C21+C22</f>
        <v>25133000</v>
      </c>
      <c r="D20" s="43">
        <f t="shared" si="4"/>
        <v>-9760738</v>
      </c>
      <c r="E20" s="43">
        <f t="shared" si="4"/>
        <v>15372262</v>
      </c>
      <c r="F20" s="43">
        <f t="shared" si="4"/>
        <v>13572604</v>
      </c>
      <c r="G20" s="35">
        <f t="shared" si="4"/>
        <v>0</v>
      </c>
      <c r="H20" s="43">
        <f t="shared" si="4"/>
        <v>1778262</v>
      </c>
      <c r="I20" s="43">
        <f t="shared" si="4"/>
        <v>15350866</v>
      </c>
      <c r="J20" s="64">
        <f t="shared" si="4"/>
        <v>-21396</v>
      </c>
    </row>
    <row r="21" spans="1:10" ht="24" customHeight="1">
      <c r="A21" s="29">
        <v>10</v>
      </c>
      <c r="B21" s="42" t="s">
        <v>36</v>
      </c>
      <c r="C21" s="40">
        <v>13133000</v>
      </c>
      <c r="D21" s="40">
        <v>-9160738</v>
      </c>
      <c r="E21" s="40">
        <f>C21+D21</f>
        <v>3972262</v>
      </c>
      <c r="F21" s="40">
        <v>2172604</v>
      </c>
      <c r="G21" s="31">
        <v>0</v>
      </c>
      <c r="H21" s="40">
        <v>1778262</v>
      </c>
      <c r="I21" s="40">
        <f>F21+G21+H21</f>
        <v>3950866</v>
      </c>
      <c r="J21" s="41">
        <f>I21-E21</f>
        <v>-21396</v>
      </c>
    </row>
    <row r="22" spans="1:10" ht="24" customHeight="1">
      <c r="A22" s="29">
        <v>11</v>
      </c>
      <c r="B22" s="42" t="s">
        <v>37</v>
      </c>
      <c r="C22" s="40">
        <v>12000000</v>
      </c>
      <c r="D22" s="40">
        <v>-600000</v>
      </c>
      <c r="E22" s="40">
        <f>C22+D22</f>
        <v>11400000</v>
      </c>
      <c r="F22" s="40">
        <v>11400000</v>
      </c>
      <c r="G22" s="31">
        <v>0</v>
      </c>
      <c r="H22" s="31">
        <v>0</v>
      </c>
      <c r="I22" s="40">
        <f>F22+G22+H22</f>
        <v>11400000</v>
      </c>
      <c r="J22" s="63">
        <f>I22-E22</f>
        <v>0</v>
      </c>
    </row>
    <row r="23" spans="1:10" ht="39" customHeight="1">
      <c r="A23" s="65"/>
      <c r="B23" s="34" t="s">
        <v>38</v>
      </c>
      <c r="C23" s="43">
        <f>C24</f>
        <v>626000000</v>
      </c>
      <c r="D23" s="43">
        <f aca="true" t="shared" si="5" ref="D23:J23">D24</f>
        <v>-214073000</v>
      </c>
      <c r="E23" s="43">
        <f t="shared" si="5"/>
        <v>411927000</v>
      </c>
      <c r="F23" s="43">
        <f t="shared" si="5"/>
        <v>301733880</v>
      </c>
      <c r="G23" s="35">
        <f t="shared" si="5"/>
        <v>0</v>
      </c>
      <c r="H23" s="43">
        <f t="shared" si="5"/>
        <v>57478636</v>
      </c>
      <c r="I23" s="43">
        <f t="shared" si="5"/>
        <v>359212516</v>
      </c>
      <c r="J23" s="64">
        <f t="shared" si="5"/>
        <v>-52714484</v>
      </c>
    </row>
    <row r="24" spans="1:10" ht="24" customHeight="1">
      <c r="A24" s="45">
        <v>12</v>
      </c>
      <c r="B24" s="42" t="s">
        <v>39</v>
      </c>
      <c r="C24" s="40">
        <v>626000000</v>
      </c>
      <c r="D24" s="40">
        <v>-214073000</v>
      </c>
      <c r="E24" s="40">
        <f>C24+D24</f>
        <v>411927000</v>
      </c>
      <c r="F24" s="40">
        <v>301733880</v>
      </c>
      <c r="G24" s="31">
        <v>0</v>
      </c>
      <c r="H24" s="40">
        <v>57478636</v>
      </c>
      <c r="I24" s="40">
        <f>F24+G24+H24</f>
        <v>359212516</v>
      </c>
      <c r="J24" s="41">
        <f>I24-E24</f>
        <v>-52714484</v>
      </c>
    </row>
    <row r="25" spans="1:10" ht="24" customHeight="1">
      <c r="A25" s="45"/>
      <c r="B25" s="46"/>
      <c r="C25" s="43"/>
      <c r="D25" s="43"/>
      <c r="E25" s="43"/>
      <c r="F25" s="43"/>
      <c r="G25" s="43"/>
      <c r="H25" s="43"/>
      <c r="I25" s="43"/>
      <c r="J25" s="44"/>
    </row>
    <row r="26" spans="1:10" ht="23.25" customHeight="1">
      <c r="A26" s="45"/>
      <c r="B26" s="46"/>
      <c r="C26" s="66"/>
      <c r="D26" s="66"/>
      <c r="E26" s="66"/>
      <c r="F26" s="66"/>
      <c r="G26" s="66"/>
      <c r="H26" s="66"/>
      <c r="I26" s="67"/>
      <c r="J26" s="68"/>
    </row>
    <row r="27" spans="1:10" ht="24" customHeight="1">
      <c r="A27" s="45"/>
      <c r="B27" s="46"/>
      <c r="C27" s="43"/>
      <c r="D27" s="43"/>
      <c r="E27" s="43"/>
      <c r="F27" s="43"/>
      <c r="G27" s="43"/>
      <c r="H27" s="43"/>
      <c r="I27" s="43"/>
      <c r="J27" s="44"/>
    </row>
    <row r="28" spans="1:10" ht="36" customHeight="1">
      <c r="A28" s="47"/>
      <c r="B28" s="69"/>
      <c r="C28" s="43"/>
      <c r="D28" s="43"/>
      <c r="E28" s="43"/>
      <c r="F28" s="43"/>
      <c r="G28" s="43"/>
      <c r="H28" s="43"/>
      <c r="I28" s="43"/>
      <c r="J28" s="44"/>
    </row>
    <row r="29" spans="1:10" ht="30" customHeight="1">
      <c r="A29" s="47"/>
      <c r="B29" s="49"/>
      <c r="C29" s="43"/>
      <c r="D29" s="43"/>
      <c r="E29" s="43"/>
      <c r="F29" s="43"/>
      <c r="G29" s="43"/>
      <c r="H29" s="43"/>
      <c r="I29" s="43"/>
      <c r="J29" s="44"/>
    </row>
    <row r="30" spans="1:10" s="55" customFormat="1" ht="2.25" customHeight="1" thickBot="1">
      <c r="A30" s="50"/>
      <c r="B30" s="51"/>
      <c r="C30" s="52"/>
      <c r="D30" s="52"/>
      <c r="E30" s="52"/>
      <c r="F30" s="52"/>
      <c r="G30" s="52"/>
      <c r="H30" s="52"/>
      <c r="I30" s="53"/>
      <c r="J30" s="54"/>
    </row>
    <row r="31" ht="15.75">
      <c r="J31" s="55"/>
    </row>
    <row r="32" ht="15.75">
      <c r="J32" s="55"/>
    </row>
    <row r="33" ht="15.75">
      <c r="J33" s="55"/>
    </row>
  </sheetData>
  <mergeCells count="3">
    <mergeCell ref="J5:J6"/>
    <mergeCell ref="A5:B5"/>
    <mergeCell ref="A4:B4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="75" zoomScaleNormal="75" workbookViewId="0" topLeftCell="A1">
      <selection activeCell="C13" sqref="C13"/>
    </sheetView>
  </sheetViews>
  <sheetFormatPr defaultColWidth="9.00390625" defaultRowHeight="15.75"/>
  <cols>
    <col min="1" max="1" width="3.625" style="0" customWidth="1"/>
    <col min="2" max="2" width="27.25390625" style="0" customWidth="1"/>
    <col min="3" max="5" width="17.625" style="0" customWidth="1"/>
    <col min="6" max="8" width="16.625" style="0" customWidth="1"/>
    <col min="9" max="9" width="17.50390625" style="0" customWidth="1"/>
    <col min="10" max="10" width="16.625" style="0" customWidth="1"/>
  </cols>
  <sheetData>
    <row r="1" spans="1:6" ht="25.5">
      <c r="A1" s="1"/>
      <c r="E1" s="2" t="s">
        <v>0</v>
      </c>
      <c r="F1" s="3" t="s">
        <v>1</v>
      </c>
    </row>
    <row r="2" spans="2:7" s="4" customFormat="1" ht="30.75" customHeight="1">
      <c r="B2" s="5"/>
      <c r="E2" s="2" t="s">
        <v>2</v>
      </c>
      <c r="F2" s="3" t="s">
        <v>3</v>
      </c>
      <c r="G2" s="3"/>
    </row>
    <row r="3" spans="1:7" s="4" customFormat="1" ht="30" customHeight="1">
      <c r="A3" s="6"/>
      <c r="B3" s="7"/>
      <c r="E3" s="2" t="s">
        <v>4</v>
      </c>
      <c r="F3" s="3" t="s">
        <v>11</v>
      </c>
      <c r="G3" s="3"/>
    </row>
    <row r="4" spans="1:10" s="4" customFormat="1" ht="24.75" customHeight="1" thickBot="1">
      <c r="A4" s="70" t="s">
        <v>41</v>
      </c>
      <c r="B4" s="71"/>
      <c r="E4" s="8" t="s">
        <v>5</v>
      </c>
      <c r="F4" s="9" t="s">
        <v>13</v>
      </c>
      <c r="G4" s="10"/>
      <c r="J4" s="11" t="s">
        <v>6</v>
      </c>
    </row>
    <row r="5" spans="1:10" s="17" customFormat="1" ht="20.25" customHeight="1">
      <c r="A5" s="163" t="s">
        <v>7</v>
      </c>
      <c r="B5" s="164"/>
      <c r="C5" s="12"/>
      <c r="D5" s="13" t="s">
        <v>8</v>
      </c>
      <c r="E5" s="14"/>
      <c r="F5" s="15" t="s">
        <v>9</v>
      </c>
      <c r="G5" s="15"/>
      <c r="H5" s="16"/>
      <c r="I5" s="14"/>
      <c r="J5" s="161" t="s">
        <v>14</v>
      </c>
    </row>
    <row r="6" spans="1:10" s="17" customFormat="1" ht="22.5" customHeight="1">
      <c r="A6" s="18" t="s">
        <v>10</v>
      </c>
      <c r="B6" s="19" t="s">
        <v>15</v>
      </c>
      <c r="C6" s="18" t="s">
        <v>16</v>
      </c>
      <c r="D6" s="18" t="s">
        <v>17</v>
      </c>
      <c r="E6" s="20" t="s">
        <v>18</v>
      </c>
      <c r="F6" s="18" t="s">
        <v>19</v>
      </c>
      <c r="G6" s="18" t="s">
        <v>20</v>
      </c>
      <c r="H6" s="18" t="s">
        <v>21</v>
      </c>
      <c r="I6" s="20" t="s">
        <v>18</v>
      </c>
      <c r="J6" s="162"/>
    </row>
    <row r="7" spans="1:10" ht="24" customHeight="1">
      <c r="A7" s="21"/>
      <c r="B7" s="22" t="s">
        <v>22</v>
      </c>
      <c r="C7" s="23">
        <f>C8+C11+C15+C20+C23</f>
        <v>120424238000</v>
      </c>
      <c r="D7" s="23">
        <f aca="true" t="shared" si="0" ref="D7:J7">D8+D11+D15+D20+D23</f>
        <v>2373803740</v>
      </c>
      <c r="E7" s="23">
        <f t="shared" si="0"/>
        <v>122798041740</v>
      </c>
      <c r="F7" s="23">
        <f t="shared" si="0"/>
        <v>71965179681</v>
      </c>
      <c r="G7" s="23">
        <f t="shared" si="0"/>
        <v>1614831646</v>
      </c>
      <c r="H7" s="23">
        <f t="shared" si="0"/>
        <v>40123908343</v>
      </c>
      <c r="I7" s="23">
        <f t="shared" si="0"/>
        <v>113703919670</v>
      </c>
      <c r="J7" s="24">
        <f t="shared" si="0"/>
        <v>-9094122070</v>
      </c>
    </row>
    <row r="8" spans="1:10" s="28" customFormat="1" ht="24" customHeight="1">
      <c r="A8" s="25"/>
      <c r="B8" s="26" t="s">
        <v>23</v>
      </c>
      <c r="C8" s="23">
        <f aca="true" t="shared" si="1" ref="C8:H8">C9+C10</f>
        <v>326500000</v>
      </c>
      <c r="D8" s="23">
        <f t="shared" si="1"/>
        <v>8500000</v>
      </c>
      <c r="E8" s="23">
        <f t="shared" si="1"/>
        <v>335000000</v>
      </c>
      <c r="F8" s="23">
        <f t="shared" si="1"/>
        <v>282695622</v>
      </c>
      <c r="G8" s="23">
        <f t="shared" si="1"/>
        <v>0</v>
      </c>
      <c r="H8" s="23">
        <f t="shared" si="1"/>
        <v>19439085</v>
      </c>
      <c r="I8" s="23">
        <f>F8+G8+H8</f>
        <v>302134707</v>
      </c>
      <c r="J8" s="27">
        <f>J9+J10</f>
        <v>-32865293</v>
      </c>
    </row>
    <row r="9" spans="1:10" s="33" customFormat="1" ht="24" customHeight="1">
      <c r="A9" s="29">
        <v>1</v>
      </c>
      <c r="B9" s="30" t="s">
        <v>24</v>
      </c>
      <c r="C9" s="31">
        <v>130200000</v>
      </c>
      <c r="D9" s="31">
        <v>8500000</v>
      </c>
      <c r="E9" s="60">
        <f>C9+D9</f>
        <v>138700000</v>
      </c>
      <c r="F9" s="31">
        <v>138700000</v>
      </c>
      <c r="G9" s="31">
        <v>0</v>
      </c>
      <c r="H9" s="31">
        <v>0</v>
      </c>
      <c r="I9" s="31">
        <f>F9+G9+H9</f>
        <v>138700000</v>
      </c>
      <c r="J9" s="32">
        <f>I9-E9</f>
        <v>0</v>
      </c>
    </row>
    <row r="10" spans="1:10" s="33" customFormat="1" ht="24" customHeight="1">
      <c r="A10" s="29">
        <v>2</v>
      </c>
      <c r="B10" s="30" t="s">
        <v>25</v>
      </c>
      <c r="C10" s="31">
        <v>196300000</v>
      </c>
      <c r="D10" s="31">
        <v>0</v>
      </c>
      <c r="E10" s="60">
        <f>C10+D10</f>
        <v>196300000</v>
      </c>
      <c r="F10" s="31">
        <v>143995622</v>
      </c>
      <c r="G10" s="31">
        <v>0</v>
      </c>
      <c r="H10" s="31">
        <v>19439085</v>
      </c>
      <c r="I10" s="31">
        <f>F10+G10+H10</f>
        <v>163434707</v>
      </c>
      <c r="J10" s="32">
        <f>I10-E10</f>
        <v>-32865293</v>
      </c>
    </row>
    <row r="11" spans="1:10" s="28" customFormat="1" ht="24" customHeight="1">
      <c r="A11" s="29"/>
      <c r="B11" s="34" t="s">
        <v>26</v>
      </c>
      <c r="C11" s="35">
        <f>C12+C13+C14</f>
        <v>21225141000</v>
      </c>
      <c r="D11" s="35">
        <f aca="true" t="shared" si="2" ref="D11:J11">D12+D13+D14</f>
        <v>1241688002</v>
      </c>
      <c r="E11" s="35">
        <f t="shared" si="2"/>
        <v>22466829002</v>
      </c>
      <c r="F11" s="35">
        <f t="shared" si="2"/>
        <v>9501101961</v>
      </c>
      <c r="G11" s="35">
        <f t="shared" si="2"/>
        <v>829224</v>
      </c>
      <c r="H11" s="35">
        <f t="shared" si="2"/>
        <v>10824978734</v>
      </c>
      <c r="I11" s="35">
        <f t="shared" si="2"/>
        <v>20326909919</v>
      </c>
      <c r="J11" s="36">
        <f t="shared" si="2"/>
        <v>-2139919083</v>
      </c>
    </row>
    <row r="12" spans="1:10" s="33" customFormat="1" ht="24" customHeight="1">
      <c r="A12" s="29">
        <v>3</v>
      </c>
      <c r="B12" s="37" t="s">
        <v>27</v>
      </c>
      <c r="C12" s="31">
        <v>9124840000</v>
      </c>
      <c r="D12" s="31">
        <v>200854621</v>
      </c>
      <c r="E12" s="31">
        <f>C12+D12</f>
        <v>9325694621</v>
      </c>
      <c r="F12" s="31">
        <v>5515009253</v>
      </c>
      <c r="G12" s="31">
        <v>0</v>
      </c>
      <c r="H12" s="31">
        <v>3810685368</v>
      </c>
      <c r="I12" s="31">
        <f>F12+G12+H12</f>
        <v>9325694621</v>
      </c>
      <c r="J12" s="32">
        <f>I12-E12</f>
        <v>0</v>
      </c>
    </row>
    <row r="13" spans="1:10" s="33" customFormat="1" ht="24" customHeight="1">
      <c r="A13" s="29">
        <v>4</v>
      </c>
      <c r="B13" s="37" t="s">
        <v>28</v>
      </c>
      <c r="C13" s="31">
        <v>29900000</v>
      </c>
      <c r="D13" s="31">
        <v>0</v>
      </c>
      <c r="E13" s="31">
        <f>C13+D13</f>
        <v>29900000</v>
      </c>
      <c r="F13" s="31">
        <v>0</v>
      </c>
      <c r="G13" s="31">
        <v>829224</v>
      </c>
      <c r="H13" s="31">
        <v>29070776</v>
      </c>
      <c r="I13" s="31">
        <f>F13+G13+H13</f>
        <v>29900000</v>
      </c>
      <c r="J13" s="32">
        <f>I13-E13</f>
        <v>0</v>
      </c>
    </row>
    <row r="14" spans="1:10" s="28" customFormat="1" ht="24" customHeight="1">
      <c r="A14" s="29">
        <v>5</v>
      </c>
      <c r="B14" s="37" t="s">
        <v>29</v>
      </c>
      <c r="C14" s="31">
        <v>12070401000</v>
      </c>
      <c r="D14" s="31">
        <v>1040833381</v>
      </c>
      <c r="E14" s="31">
        <f>C14+D14</f>
        <v>13111234381</v>
      </c>
      <c r="F14" s="31">
        <v>3986092708</v>
      </c>
      <c r="G14" s="31">
        <v>0</v>
      </c>
      <c r="H14" s="31">
        <v>6985222590</v>
      </c>
      <c r="I14" s="31">
        <f>F14+G14+H14</f>
        <v>10971315298</v>
      </c>
      <c r="J14" s="32">
        <f>I14-E14</f>
        <v>-2139919083</v>
      </c>
    </row>
    <row r="15" spans="1:10" s="33" customFormat="1" ht="24" customHeight="1">
      <c r="A15" s="29"/>
      <c r="B15" s="34" t="s">
        <v>30</v>
      </c>
      <c r="C15" s="35">
        <f>C16+C17+C18+C19</f>
        <v>89834330000</v>
      </c>
      <c r="D15" s="35">
        <f aca="true" t="shared" si="3" ref="D15:J15">D16+D17+D18+D19</f>
        <v>899782000</v>
      </c>
      <c r="E15" s="35">
        <f t="shared" si="3"/>
        <v>90734112000</v>
      </c>
      <c r="F15" s="35">
        <f t="shared" si="3"/>
        <v>53250710053</v>
      </c>
      <c r="G15" s="35">
        <f t="shared" si="3"/>
        <v>1614002422</v>
      </c>
      <c r="H15" s="35">
        <f t="shared" si="3"/>
        <v>29031789940</v>
      </c>
      <c r="I15" s="35">
        <f t="shared" si="3"/>
        <v>83896502415</v>
      </c>
      <c r="J15" s="27">
        <f t="shared" si="3"/>
        <v>-6837609585</v>
      </c>
    </row>
    <row r="16" spans="1:10" ht="24" customHeight="1">
      <c r="A16" s="29">
        <v>6</v>
      </c>
      <c r="B16" s="39" t="s">
        <v>31</v>
      </c>
      <c r="C16" s="40">
        <v>3347120000</v>
      </c>
      <c r="D16" s="31">
        <v>702000000</v>
      </c>
      <c r="E16" s="31">
        <f>C16+D16</f>
        <v>4049120000</v>
      </c>
      <c r="F16" s="40">
        <v>2655318338</v>
      </c>
      <c r="G16" s="40">
        <v>23994982</v>
      </c>
      <c r="H16" s="40">
        <v>1311190174</v>
      </c>
      <c r="I16" s="31">
        <f>F16+G16+H16</f>
        <v>3990503494</v>
      </c>
      <c r="J16" s="41">
        <f>I16-E16</f>
        <v>-58616506</v>
      </c>
    </row>
    <row r="17" spans="1:10" ht="24" customHeight="1">
      <c r="A17" s="29">
        <v>7</v>
      </c>
      <c r="B17" s="39" t="s">
        <v>32</v>
      </c>
      <c r="C17" s="40">
        <v>16025600000</v>
      </c>
      <c r="D17" s="31">
        <v>0</v>
      </c>
      <c r="E17" s="31">
        <f>C17+D17</f>
        <v>16025600000</v>
      </c>
      <c r="F17" s="40">
        <v>11257221189</v>
      </c>
      <c r="G17" s="31">
        <v>0</v>
      </c>
      <c r="H17" s="40">
        <v>4135876828</v>
      </c>
      <c r="I17" s="31">
        <f>F17+G17+H17</f>
        <v>15393098017</v>
      </c>
      <c r="J17" s="41">
        <f>I17-E17</f>
        <v>-632501983</v>
      </c>
    </row>
    <row r="18" spans="1:10" ht="24" customHeight="1">
      <c r="A18" s="29">
        <v>8</v>
      </c>
      <c r="B18" s="42" t="s">
        <v>33</v>
      </c>
      <c r="C18" s="40">
        <v>58032310000</v>
      </c>
      <c r="D18" s="31">
        <v>0</v>
      </c>
      <c r="E18" s="31">
        <f>C18+D18</f>
        <v>58032310000</v>
      </c>
      <c r="F18" s="40">
        <v>33329271445</v>
      </c>
      <c r="G18" s="40">
        <v>1546915338</v>
      </c>
      <c r="H18" s="40">
        <v>22457108323</v>
      </c>
      <c r="I18" s="31">
        <f>F18+G18+H18</f>
        <v>57333295106</v>
      </c>
      <c r="J18" s="41">
        <f>I18-E18</f>
        <v>-699014894</v>
      </c>
    </row>
    <row r="19" spans="1:10" ht="24" customHeight="1">
      <c r="A19" s="29">
        <v>9</v>
      </c>
      <c r="B19" s="42" t="s">
        <v>34</v>
      </c>
      <c r="C19" s="40">
        <v>12429300000</v>
      </c>
      <c r="D19" s="31">
        <v>197782000</v>
      </c>
      <c r="E19" s="31">
        <f>C19+D19</f>
        <v>12627082000</v>
      </c>
      <c r="F19" s="40">
        <v>6008899081</v>
      </c>
      <c r="G19" s="40">
        <v>43092102</v>
      </c>
      <c r="H19" s="40">
        <v>1127614615</v>
      </c>
      <c r="I19" s="31">
        <f>F19+G19+H19</f>
        <v>7179605798</v>
      </c>
      <c r="J19" s="41">
        <f>I19-E19</f>
        <v>-5447476202</v>
      </c>
    </row>
    <row r="20" spans="1:10" ht="24" customHeight="1">
      <c r="A20" s="29"/>
      <c r="B20" s="34" t="s">
        <v>35</v>
      </c>
      <c r="C20" s="35">
        <f>C21+C22</f>
        <v>86167000</v>
      </c>
      <c r="D20" s="35">
        <f aca="true" t="shared" si="4" ref="D20:J20">D21+D22</f>
        <v>9760738</v>
      </c>
      <c r="E20" s="35">
        <f t="shared" si="4"/>
        <v>95927738</v>
      </c>
      <c r="F20" s="35">
        <f t="shared" si="4"/>
        <v>40901737</v>
      </c>
      <c r="G20" s="35">
        <f t="shared" si="4"/>
        <v>0</v>
      </c>
      <c r="H20" s="35">
        <f t="shared" si="4"/>
        <v>53582991</v>
      </c>
      <c r="I20" s="35">
        <f t="shared" si="4"/>
        <v>94484728</v>
      </c>
      <c r="J20" s="36">
        <f t="shared" si="4"/>
        <v>-1443010</v>
      </c>
    </row>
    <row r="21" spans="1:10" ht="23.25" customHeight="1">
      <c r="A21" s="29">
        <v>10</v>
      </c>
      <c r="B21" s="42" t="s">
        <v>36</v>
      </c>
      <c r="C21" s="31">
        <v>26267000</v>
      </c>
      <c r="D21" s="31">
        <v>9160738</v>
      </c>
      <c r="E21" s="31">
        <f>C21+D21</f>
        <v>35427738</v>
      </c>
      <c r="F21" s="31">
        <v>16212713</v>
      </c>
      <c r="G21" s="31">
        <v>0</v>
      </c>
      <c r="H21" s="31">
        <v>18419081</v>
      </c>
      <c r="I21" s="31">
        <f>F21+G21+H21</f>
        <v>34631794</v>
      </c>
      <c r="J21" s="38">
        <f>I21-E21</f>
        <v>-795944</v>
      </c>
    </row>
    <row r="22" spans="1:10" ht="23.25" customHeight="1">
      <c r="A22" s="29">
        <v>11</v>
      </c>
      <c r="B22" s="42" t="s">
        <v>37</v>
      </c>
      <c r="C22" s="31">
        <v>59900000</v>
      </c>
      <c r="D22" s="31">
        <v>600000</v>
      </c>
      <c r="E22" s="31">
        <f>C22+D22</f>
        <v>60500000</v>
      </c>
      <c r="F22" s="31">
        <v>24689024</v>
      </c>
      <c r="G22" s="31">
        <v>0</v>
      </c>
      <c r="H22" s="31">
        <v>35163910</v>
      </c>
      <c r="I22" s="31">
        <f>F22+G22+H22</f>
        <v>59852934</v>
      </c>
      <c r="J22" s="38">
        <f>I22-E22</f>
        <v>-647066</v>
      </c>
    </row>
    <row r="23" spans="1:10" ht="39" customHeight="1">
      <c r="A23" s="25"/>
      <c r="B23" s="34" t="s">
        <v>38</v>
      </c>
      <c r="C23" s="35">
        <f>C24</f>
        <v>8952100000</v>
      </c>
      <c r="D23" s="35">
        <f aca="true" t="shared" si="5" ref="D23:J23">D24</f>
        <v>214073000</v>
      </c>
      <c r="E23" s="35">
        <f t="shared" si="5"/>
        <v>9166173000</v>
      </c>
      <c r="F23" s="35">
        <f t="shared" si="5"/>
        <v>8889770308</v>
      </c>
      <c r="G23" s="35">
        <f t="shared" si="5"/>
        <v>0</v>
      </c>
      <c r="H23" s="35">
        <f t="shared" si="5"/>
        <v>194117593</v>
      </c>
      <c r="I23" s="35">
        <f t="shared" si="5"/>
        <v>9083887901</v>
      </c>
      <c r="J23" s="36">
        <f t="shared" si="5"/>
        <v>-82285099</v>
      </c>
    </row>
    <row r="24" spans="1:10" ht="24" customHeight="1">
      <c r="A24" s="45">
        <v>12</v>
      </c>
      <c r="B24" s="42" t="s">
        <v>39</v>
      </c>
      <c r="C24" s="31">
        <v>8952100000</v>
      </c>
      <c r="D24" s="31">
        <v>214073000</v>
      </c>
      <c r="E24" s="31">
        <f>C24+D24</f>
        <v>9166173000</v>
      </c>
      <c r="F24" s="31">
        <v>8889770308</v>
      </c>
      <c r="G24" s="31">
        <v>0</v>
      </c>
      <c r="H24" s="31">
        <v>194117593</v>
      </c>
      <c r="I24" s="31">
        <f>F24+G24+H24</f>
        <v>9083887901</v>
      </c>
      <c r="J24" s="38">
        <f>I24-E24</f>
        <v>-82285099</v>
      </c>
    </row>
    <row r="25" spans="1:10" ht="24" customHeight="1">
      <c r="A25" s="45"/>
      <c r="B25" s="46"/>
      <c r="C25" s="43"/>
      <c r="D25" s="43"/>
      <c r="E25" s="43"/>
      <c r="F25" s="43"/>
      <c r="G25" s="43"/>
      <c r="H25" s="43"/>
      <c r="I25" s="43"/>
      <c r="J25" s="44"/>
    </row>
    <row r="26" spans="1:10" ht="24" customHeight="1">
      <c r="A26" s="45"/>
      <c r="B26" s="46"/>
      <c r="C26" s="66"/>
      <c r="D26" s="66"/>
      <c r="E26" s="66"/>
      <c r="F26" s="66"/>
      <c r="G26" s="66"/>
      <c r="H26" s="66"/>
      <c r="I26" s="67"/>
      <c r="J26" s="68"/>
    </row>
    <row r="27" spans="1:10" ht="24" customHeight="1">
      <c r="A27" s="45"/>
      <c r="B27" s="46"/>
      <c r="C27" s="43"/>
      <c r="D27" s="43"/>
      <c r="E27" s="43"/>
      <c r="F27" s="43"/>
      <c r="G27" s="43"/>
      <c r="H27" s="43"/>
      <c r="I27" s="43"/>
      <c r="J27" s="44"/>
    </row>
    <row r="28" spans="1:10" ht="36" customHeight="1">
      <c r="A28" s="47"/>
      <c r="B28" s="69"/>
      <c r="C28" s="43"/>
      <c r="D28" s="43"/>
      <c r="E28" s="43"/>
      <c r="F28" s="43"/>
      <c r="G28" s="43"/>
      <c r="H28" s="43"/>
      <c r="I28" s="43"/>
      <c r="J28" s="44"/>
    </row>
    <row r="29" spans="1:10" ht="39.75" customHeight="1" thickBot="1">
      <c r="A29" s="47"/>
      <c r="B29" s="72"/>
      <c r="C29" s="73"/>
      <c r="D29" s="73"/>
      <c r="E29" s="73"/>
      <c r="F29" s="73"/>
      <c r="G29" s="73"/>
      <c r="H29" s="73"/>
      <c r="I29" s="73"/>
      <c r="J29" s="74"/>
    </row>
    <row r="30" spans="1:10" s="55" customFormat="1" ht="24" customHeight="1">
      <c r="A30" s="75"/>
      <c r="B30" s="76"/>
      <c r="C30" s="77"/>
      <c r="D30" s="77"/>
      <c r="E30" s="77"/>
      <c r="F30" s="77"/>
      <c r="G30" s="77"/>
      <c r="H30" s="77"/>
      <c r="I30" s="63"/>
      <c r="J30" s="77"/>
    </row>
  </sheetData>
  <mergeCells count="2">
    <mergeCell ref="J5:J6"/>
    <mergeCell ref="A5:B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4"/>
  <sheetViews>
    <sheetView zoomScale="75" zoomScaleNormal="75" workbookViewId="0" topLeftCell="A1">
      <selection activeCell="J10" sqref="J10"/>
    </sheetView>
  </sheetViews>
  <sheetFormatPr defaultColWidth="9.00390625" defaultRowHeight="15.75"/>
  <cols>
    <col min="1" max="2" width="2.625" style="33" customWidth="1"/>
    <col min="3" max="4" width="2.625" style="0" customWidth="1"/>
    <col min="5" max="5" width="25.25390625" style="0" customWidth="1"/>
    <col min="6" max="6" width="17.375" style="0" customWidth="1"/>
    <col min="7" max="7" width="14.625" style="0" customWidth="1"/>
    <col min="8" max="8" width="17.375" style="0" customWidth="1"/>
    <col min="9" max="10" width="16.625" style="0" customWidth="1"/>
    <col min="11" max="11" width="16.75390625" style="0" customWidth="1"/>
    <col min="12" max="12" width="17.625" style="0" customWidth="1"/>
    <col min="13" max="13" width="16.625" style="0" customWidth="1"/>
  </cols>
  <sheetData>
    <row r="1" spans="1:9" ht="25.5">
      <c r="A1" s="1"/>
      <c r="B1" s="78"/>
      <c r="H1" s="2" t="s">
        <v>46</v>
      </c>
      <c r="I1" s="3" t="s">
        <v>47</v>
      </c>
    </row>
    <row r="2" spans="1:10" s="4" customFormat="1" ht="30.75" customHeight="1">
      <c r="A2" s="79"/>
      <c r="B2" s="80"/>
      <c r="C2" s="81"/>
      <c r="D2" s="5"/>
      <c r="E2" s="5"/>
      <c r="H2" s="2" t="s">
        <v>48</v>
      </c>
      <c r="I2" s="3" t="s">
        <v>49</v>
      </c>
      <c r="J2" s="3"/>
    </row>
    <row r="3" spans="1:10" s="4" customFormat="1" ht="30" customHeight="1">
      <c r="A3" s="82"/>
      <c r="B3" s="7"/>
      <c r="C3" s="83"/>
      <c r="D3" s="7"/>
      <c r="E3" s="7"/>
      <c r="H3" s="2" t="s">
        <v>50</v>
      </c>
      <c r="I3" s="3" t="s">
        <v>51</v>
      </c>
      <c r="J3" s="3"/>
    </row>
    <row r="4" spans="1:13" s="4" customFormat="1" ht="24.75" customHeight="1" thickBot="1">
      <c r="A4" s="84"/>
      <c r="B4" s="85"/>
      <c r="C4" s="85"/>
      <c r="D4" s="86"/>
      <c r="E4" s="71"/>
      <c r="H4" s="8" t="s">
        <v>52</v>
      </c>
      <c r="I4" s="9" t="s">
        <v>53</v>
      </c>
      <c r="J4" s="10"/>
      <c r="M4" s="11" t="s">
        <v>54</v>
      </c>
    </row>
    <row r="5" spans="1:13" s="87" customFormat="1" ht="20.25" customHeight="1">
      <c r="A5" s="163" t="s">
        <v>55</v>
      </c>
      <c r="B5" s="163"/>
      <c r="C5" s="163"/>
      <c r="D5" s="163"/>
      <c r="E5" s="164"/>
      <c r="F5" s="12"/>
      <c r="G5" s="13" t="s">
        <v>56</v>
      </c>
      <c r="H5" s="14"/>
      <c r="I5" s="15" t="s">
        <v>57</v>
      </c>
      <c r="J5" s="15"/>
      <c r="K5" s="16"/>
      <c r="L5" s="14"/>
      <c r="M5" s="161" t="s">
        <v>58</v>
      </c>
    </row>
    <row r="6" spans="1:13" s="88" customFormat="1" ht="22.5" customHeight="1">
      <c r="A6" s="18" t="s">
        <v>10</v>
      </c>
      <c r="B6" s="18" t="s">
        <v>42</v>
      </c>
      <c r="C6" s="18" t="s">
        <v>43</v>
      </c>
      <c r="D6" s="18" t="s">
        <v>44</v>
      </c>
      <c r="E6" s="19" t="s">
        <v>59</v>
      </c>
      <c r="F6" s="18" t="s">
        <v>60</v>
      </c>
      <c r="G6" s="18" t="s">
        <v>61</v>
      </c>
      <c r="H6" s="20" t="s">
        <v>18</v>
      </c>
      <c r="I6" s="18" t="s">
        <v>62</v>
      </c>
      <c r="J6" s="18" t="s">
        <v>63</v>
      </c>
      <c r="K6" s="18" t="s">
        <v>64</v>
      </c>
      <c r="L6" s="20" t="s">
        <v>18</v>
      </c>
      <c r="M6" s="162"/>
    </row>
    <row r="7" spans="1:13" s="28" customFormat="1" ht="27" customHeight="1">
      <c r="A7" s="89"/>
      <c r="B7" s="89"/>
      <c r="C7" s="90"/>
      <c r="D7" s="90"/>
      <c r="E7" s="91" t="s">
        <v>45</v>
      </c>
      <c r="F7" s="92">
        <f aca="true" t="shared" si="0" ref="F7:M7">F8+F15+F34+F59+F66</f>
        <v>129998100000</v>
      </c>
      <c r="G7" s="92">
        <f t="shared" si="0"/>
        <v>0</v>
      </c>
      <c r="H7" s="92">
        <f t="shared" si="0"/>
        <v>129998100000</v>
      </c>
      <c r="I7" s="92">
        <f>I8+I15+I34+I59+I66</f>
        <v>75219262893</v>
      </c>
      <c r="J7" s="92">
        <f t="shared" si="0"/>
        <v>1615403558</v>
      </c>
      <c r="K7" s="92">
        <f t="shared" si="0"/>
        <v>43477678846</v>
      </c>
      <c r="L7" s="92">
        <f t="shared" si="0"/>
        <v>120312345297</v>
      </c>
      <c r="M7" s="155">
        <f t="shared" si="0"/>
        <v>-9685754703</v>
      </c>
    </row>
    <row r="8" spans="1:13" s="28" customFormat="1" ht="27" customHeight="1">
      <c r="A8" s="89"/>
      <c r="B8" s="89"/>
      <c r="C8" s="90"/>
      <c r="D8" s="90"/>
      <c r="E8" s="93" t="s">
        <v>65</v>
      </c>
      <c r="F8" s="92">
        <f>F9+F12</f>
        <v>416500000</v>
      </c>
      <c r="G8" s="92">
        <f aca="true" t="shared" si="1" ref="G8:M8">G9+G12</f>
        <v>0</v>
      </c>
      <c r="H8" s="92">
        <f t="shared" si="1"/>
        <v>416500000</v>
      </c>
      <c r="I8" s="92">
        <f t="shared" si="1"/>
        <v>336535622</v>
      </c>
      <c r="J8" s="92">
        <f t="shared" si="1"/>
        <v>0</v>
      </c>
      <c r="K8" s="92">
        <f t="shared" si="1"/>
        <v>47099085</v>
      </c>
      <c r="L8" s="92">
        <f t="shared" si="1"/>
        <v>383634707</v>
      </c>
      <c r="M8" s="156">
        <f t="shared" si="1"/>
        <v>-32865293</v>
      </c>
    </row>
    <row r="9" spans="1:13" s="28" customFormat="1" ht="26.25" customHeight="1">
      <c r="A9" s="89">
        <v>1</v>
      </c>
      <c r="B9" s="89"/>
      <c r="C9" s="90"/>
      <c r="D9" s="90"/>
      <c r="E9" s="93" t="s">
        <v>66</v>
      </c>
      <c r="F9" s="92">
        <f>F10</f>
        <v>220200000</v>
      </c>
      <c r="G9" s="92">
        <f aca="true" t="shared" si="2" ref="G9:M9">G10</f>
        <v>0</v>
      </c>
      <c r="H9" s="92">
        <f t="shared" si="2"/>
        <v>220200000</v>
      </c>
      <c r="I9" s="92">
        <f t="shared" si="2"/>
        <v>192540000</v>
      </c>
      <c r="J9" s="92">
        <f t="shared" si="2"/>
        <v>0</v>
      </c>
      <c r="K9" s="92">
        <f t="shared" si="2"/>
        <v>27660000</v>
      </c>
      <c r="L9" s="92">
        <f t="shared" si="2"/>
        <v>220200000</v>
      </c>
      <c r="M9" s="156">
        <f t="shared" si="2"/>
        <v>0</v>
      </c>
    </row>
    <row r="10" spans="1:13" s="28" customFormat="1" ht="26.25" customHeight="1">
      <c r="A10" s="89"/>
      <c r="B10" s="89">
        <v>1</v>
      </c>
      <c r="C10" s="90"/>
      <c r="D10" s="90"/>
      <c r="E10" s="94" t="s">
        <v>67</v>
      </c>
      <c r="F10" s="92">
        <f>F11</f>
        <v>220200000</v>
      </c>
      <c r="G10" s="92">
        <f aca="true" t="shared" si="3" ref="G10:M10">G11</f>
        <v>0</v>
      </c>
      <c r="H10" s="92">
        <f t="shared" si="3"/>
        <v>220200000</v>
      </c>
      <c r="I10" s="92">
        <f t="shared" si="3"/>
        <v>192540000</v>
      </c>
      <c r="J10" s="92">
        <f t="shared" si="3"/>
        <v>0</v>
      </c>
      <c r="K10" s="92">
        <f t="shared" si="3"/>
        <v>27660000</v>
      </c>
      <c r="L10" s="92">
        <f t="shared" si="3"/>
        <v>220200000</v>
      </c>
      <c r="M10" s="156">
        <f t="shared" si="3"/>
        <v>0</v>
      </c>
    </row>
    <row r="11" spans="1:13" s="28" customFormat="1" ht="38.25" customHeight="1">
      <c r="A11" s="89"/>
      <c r="B11" s="89"/>
      <c r="C11" s="89">
        <v>1</v>
      </c>
      <c r="D11" s="90"/>
      <c r="E11" s="95" t="s">
        <v>68</v>
      </c>
      <c r="F11" s="96">
        <v>220200000</v>
      </c>
      <c r="G11" s="96">
        <v>0</v>
      </c>
      <c r="H11" s="96">
        <f>F11+G11</f>
        <v>220200000</v>
      </c>
      <c r="I11" s="96">
        <v>192540000</v>
      </c>
      <c r="J11" s="96">
        <v>0</v>
      </c>
      <c r="K11" s="96">
        <v>27660000</v>
      </c>
      <c r="L11" s="96">
        <f>I11+J11+K11</f>
        <v>220200000</v>
      </c>
      <c r="M11" s="157">
        <f>L11-H11</f>
        <v>0</v>
      </c>
    </row>
    <row r="12" spans="1:13" s="28" customFormat="1" ht="26.25" customHeight="1">
      <c r="A12" s="89">
        <v>2</v>
      </c>
      <c r="B12" s="89"/>
      <c r="C12" s="90"/>
      <c r="D12" s="90"/>
      <c r="E12" s="93" t="s">
        <v>69</v>
      </c>
      <c r="F12" s="92">
        <f>F13</f>
        <v>196300000</v>
      </c>
      <c r="G12" s="92">
        <f aca="true" t="shared" si="4" ref="G12:M13">G13</f>
        <v>0</v>
      </c>
      <c r="H12" s="92">
        <f t="shared" si="4"/>
        <v>196300000</v>
      </c>
      <c r="I12" s="92">
        <f t="shared" si="4"/>
        <v>143995622</v>
      </c>
      <c r="J12" s="92">
        <f t="shared" si="4"/>
        <v>0</v>
      </c>
      <c r="K12" s="92">
        <f t="shared" si="4"/>
        <v>19439085</v>
      </c>
      <c r="L12" s="92">
        <f t="shared" si="4"/>
        <v>163434707</v>
      </c>
      <c r="M12" s="156">
        <f>M13</f>
        <v>-32865293</v>
      </c>
    </row>
    <row r="13" spans="1:13" s="28" customFormat="1" ht="26.25" customHeight="1">
      <c r="A13" s="89"/>
      <c r="B13" s="89">
        <v>1</v>
      </c>
      <c r="C13" s="90"/>
      <c r="D13" s="90"/>
      <c r="E13" s="94" t="s">
        <v>70</v>
      </c>
      <c r="F13" s="92">
        <f>F14</f>
        <v>196300000</v>
      </c>
      <c r="G13" s="92">
        <f t="shared" si="4"/>
        <v>0</v>
      </c>
      <c r="H13" s="92">
        <f t="shared" si="4"/>
        <v>196300000</v>
      </c>
      <c r="I13" s="92">
        <f t="shared" si="4"/>
        <v>143995622</v>
      </c>
      <c r="J13" s="92">
        <f t="shared" si="4"/>
        <v>0</v>
      </c>
      <c r="K13" s="92">
        <f t="shared" si="4"/>
        <v>19439085</v>
      </c>
      <c r="L13" s="92">
        <f t="shared" si="4"/>
        <v>163434707</v>
      </c>
      <c r="M13" s="156">
        <f t="shared" si="4"/>
        <v>-32865293</v>
      </c>
    </row>
    <row r="14" spans="1:13" s="28" customFormat="1" ht="27" customHeight="1">
      <c r="A14" s="89"/>
      <c r="B14" s="89"/>
      <c r="C14" s="89">
        <v>1</v>
      </c>
      <c r="D14" s="90"/>
      <c r="E14" s="95" t="s">
        <v>71</v>
      </c>
      <c r="F14" s="96">
        <v>196300000</v>
      </c>
      <c r="G14" s="96">
        <v>0</v>
      </c>
      <c r="H14" s="96">
        <f>F14+G14</f>
        <v>196300000</v>
      </c>
      <c r="I14" s="96">
        <v>143995622</v>
      </c>
      <c r="J14" s="96">
        <v>0</v>
      </c>
      <c r="K14" s="96">
        <v>19439085</v>
      </c>
      <c r="L14" s="96">
        <f>I14+J14+K14</f>
        <v>163434707</v>
      </c>
      <c r="M14" s="157">
        <f>L14-H14</f>
        <v>-32865293</v>
      </c>
    </row>
    <row r="15" spans="1:13" s="28" customFormat="1" ht="27" customHeight="1">
      <c r="A15" s="89"/>
      <c r="B15" s="89"/>
      <c r="C15" s="90"/>
      <c r="D15" s="90"/>
      <c r="E15" s="93" t="s">
        <v>72</v>
      </c>
      <c r="F15" s="92">
        <f>F16+F20+F23</f>
        <v>27562990000</v>
      </c>
      <c r="G15" s="92">
        <f aca="true" t="shared" si="5" ref="G15:M15">G16+G20+G23</f>
        <v>0</v>
      </c>
      <c r="H15" s="92">
        <f t="shared" si="5"/>
        <v>27562990000</v>
      </c>
      <c r="I15" s="92">
        <f t="shared" si="5"/>
        <v>11286651639</v>
      </c>
      <c r="J15" s="92">
        <f t="shared" si="5"/>
        <v>829224</v>
      </c>
      <c r="K15" s="92">
        <f t="shared" si="5"/>
        <v>13808345935</v>
      </c>
      <c r="L15" s="92">
        <f t="shared" si="5"/>
        <v>25095826798</v>
      </c>
      <c r="M15" s="156">
        <f t="shared" si="5"/>
        <v>-2467163202</v>
      </c>
    </row>
    <row r="16" spans="1:13" s="28" customFormat="1" ht="26.25" customHeight="1">
      <c r="A16" s="89">
        <v>3</v>
      </c>
      <c r="B16" s="89"/>
      <c r="C16" s="90"/>
      <c r="D16" s="90"/>
      <c r="E16" s="93" t="s">
        <v>73</v>
      </c>
      <c r="F16" s="97">
        <f aca="true" t="shared" si="6" ref="F16:L16">F17</f>
        <v>13129000000</v>
      </c>
      <c r="G16" s="97">
        <f t="shared" si="6"/>
        <v>0</v>
      </c>
      <c r="H16" s="97">
        <f t="shared" si="6"/>
        <v>13129000000</v>
      </c>
      <c r="I16" s="97">
        <f t="shared" si="6"/>
        <v>6865702337</v>
      </c>
      <c r="J16" s="97">
        <f t="shared" si="6"/>
        <v>0</v>
      </c>
      <c r="K16" s="97">
        <f t="shared" si="6"/>
        <v>6255100284</v>
      </c>
      <c r="L16" s="97">
        <f t="shared" si="6"/>
        <v>13120802621</v>
      </c>
      <c r="M16" s="156">
        <f>L16-H16</f>
        <v>-8197379</v>
      </c>
    </row>
    <row r="17" spans="1:13" s="28" customFormat="1" ht="26.25" customHeight="1">
      <c r="A17" s="89"/>
      <c r="B17" s="89">
        <v>1</v>
      </c>
      <c r="C17" s="90"/>
      <c r="D17" s="90"/>
      <c r="E17" s="94" t="s">
        <v>74</v>
      </c>
      <c r="F17" s="97">
        <f>F18+F19</f>
        <v>13129000000</v>
      </c>
      <c r="G17" s="97">
        <f aca="true" t="shared" si="7" ref="G17:M17">G18+G19</f>
        <v>0</v>
      </c>
      <c r="H17" s="97">
        <f t="shared" si="7"/>
        <v>13129000000</v>
      </c>
      <c r="I17" s="97">
        <f t="shared" si="7"/>
        <v>6865702337</v>
      </c>
      <c r="J17" s="97">
        <f t="shared" si="7"/>
        <v>0</v>
      </c>
      <c r="K17" s="97">
        <f t="shared" si="7"/>
        <v>6255100284</v>
      </c>
      <c r="L17" s="97">
        <f t="shared" si="7"/>
        <v>13120802621</v>
      </c>
      <c r="M17" s="158">
        <f t="shared" si="7"/>
        <v>-8197379</v>
      </c>
    </row>
    <row r="18" spans="1:13" ht="24" customHeight="1">
      <c r="A18" s="89"/>
      <c r="B18" s="89"/>
      <c r="C18" s="98">
        <v>1</v>
      </c>
      <c r="D18" s="98"/>
      <c r="E18" s="99" t="s">
        <v>75</v>
      </c>
      <c r="F18" s="100">
        <v>7500000000</v>
      </c>
      <c r="G18" s="100">
        <v>0</v>
      </c>
      <c r="H18" s="100">
        <f>F18+G18</f>
        <v>7500000000</v>
      </c>
      <c r="I18" s="100">
        <v>1633142494</v>
      </c>
      <c r="J18" s="100">
        <v>0</v>
      </c>
      <c r="K18" s="100">
        <v>5866857506</v>
      </c>
      <c r="L18" s="100">
        <f>I18+J18+K18</f>
        <v>7500000000</v>
      </c>
      <c r="M18" s="157">
        <f>L18-H18</f>
        <v>0</v>
      </c>
    </row>
    <row r="19" spans="1:13" ht="24" customHeight="1">
      <c r="A19" s="89"/>
      <c r="B19" s="89"/>
      <c r="C19" s="98">
        <v>2</v>
      </c>
      <c r="D19" s="98"/>
      <c r="E19" s="99" t="s">
        <v>76</v>
      </c>
      <c r="F19" s="100">
        <v>5629000000</v>
      </c>
      <c r="G19" s="100">
        <v>0</v>
      </c>
      <c r="H19" s="100">
        <f>F19+G19</f>
        <v>5629000000</v>
      </c>
      <c r="I19" s="100">
        <v>5232559843</v>
      </c>
      <c r="J19" s="100"/>
      <c r="K19" s="100">
        <v>388242778</v>
      </c>
      <c r="L19" s="100">
        <f>I19+J19+K19</f>
        <v>5620802621</v>
      </c>
      <c r="M19" s="157">
        <f>L19-H19</f>
        <v>-8197379</v>
      </c>
    </row>
    <row r="20" spans="1:13" ht="25.5" customHeight="1">
      <c r="A20" s="89">
        <v>4</v>
      </c>
      <c r="B20" s="89"/>
      <c r="C20" s="98"/>
      <c r="D20" s="98"/>
      <c r="E20" s="93" t="s">
        <v>77</v>
      </c>
      <c r="F20" s="97">
        <f>F21</f>
        <v>29900000</v>
      </c>
      <c r="G20" s="97">
        <f aca="true" t="shared" si="8" ref="G20:M21">G21</f>
        <v>0</v>
      </c>
      <c r="H20" s="97">
        <f t="shared" si="8"/>
        <v>29900000</v>
      </c>
      <c r="I20" s="97">
        <f t="shared" si="8"/>
        <v>0</v>
      </c>
      <c r="J20" s="97">
        <f t="shared" si="8"/>
        <v>829224</v>
      </c>
      <c r="K20" s="97">
        <f t="shared" si="8"/>
        <v>29070776</v>
      </c>
      <c r="L20" s="97">
        <f t="shared" si="8"/>
        <v>29900000</v>
      </c>
      <c r="M20" s="158">
        <f t="shared" si="8"/>
        <v>0</v>
      </c>
    </row>
    <row r="21" spans="1:13" ht="25.5" customHeight="1">
      <c r="A21" s="89"/>
      <c r="B21" s="89">
        <v>1</v>
      </c>
      <c r="C21" s="98"/>
      <c r="D21" s="98"/>
      <c r="E21" s="94" t="s">
        <v>78</v>
      </c>
      <c r="F21" s="97">
        <f>F22</f>
        <v>29900000</v>
      </c>
      <c r="G21" s="97">
        <f t="shared" si="8"/>
        <v>0</v>
      </c>
      <c r="H21" s="97">
        <f t="shared" si="8"/>
        <v>29900000</v>
      </c>
      <c r="I21" s="97">
        <f t="shared" si="8"/>
        <v>0</v>
      </c>
      <c r="J21" s="97">
        <f t="shared" si="8"/>
        <v>829224</v>
      </c>
      <c r="K21" s="97">
        <f t="shared" si="8"/>
        <v>29070776</v>
      </c>
      <c r="L21" s="97">
        <f t="shared" si="8"/>
        <v>29900000</v>
      </c>
      <c r="M21" s="158">
        <f t="shared" si="8"/>
        <v>0</v>
      </c>
    </row>
    <row r="22" spans="1:13" ht="24" customHeight="1">
      <c r="A22" s="89"/>
      <c r="B22" s="89"/>
      <c r="C22" s="98">
        <v>1</v>
      </c>
      <c r="D22" s="98"/>
      <c r="E22" s="99" t="s">
        <v>79</v>
      </c>
      <c r="F22" s="100">
        <v>29900000</v>
      </c>
      <c r="G22" s="100">
        <v>0</v>
      </c>
      <c r="H22" s="100">
        <f>F22+G22</f>
        <v>29900000</v>
      </c>
      <c r="I22" s="100">
        <v>0</v>
      </c>
      <c r="J22" s="100">
        <v>829224</v>
      </c>
      <c r="K22" s="100">
        <v>29070776</v>
      </c>
      <c r="L22" s="100">
        <f>I22+J22+K22</f>
        <v>29900000</v>
      </c>
      <c r="M22" s="157">
        <f>L22-H22</f>
        <v>0</v>
      </c>
    </row>
    <row r="23" spans="1:13" s="28" customFormat="1" ht="24" customHeight="1">
      <c r="A23" s="89">
        <v>5</v>
      </c>
      <c r="B23" s="89"/>
      <c r="C23" s="90"/>
      <c r="D23" s="90"/>
      <c r="E23" s="93" t="s">
        <v>80</v>
      </c>
      <c r="F23" s="97">
        <f>F24+F26+F28+F30+F32</f>
        <v>14404090000</v>
      </c>
      <c r="G23" s="97">
        <f aca="true" t="shared" si="9" ref="G23:M23">G24+G26+G28+G30+G32</f>
        <v>0</v>
      </c>
      <c r="H23" s="97">
        <f t="shared" si="9"/>
        <v>14404090000</v>
      </c>
      <c r="I23" s="97">
        <f t="shared" si="9"/>
        <v>4420949302</v>
      </c>
      <c r="J23" s="97">
        <f t="shared" si="9"/>
        <v>0</v>
      </c>
      <c r="K23" s="97">
        <f t="shared" si="9"/>
        <v>7524174875</v>
      </c>
      <c r="L23" s="97">
        <f t="shared" si="9"/>
        <v>11945124177</v>
      </c>
      <c r="M23" s="158">
        <f t="shared" si="9"/>
        <v>-2458965823</v>
      </c>
    </row>
    <row r="24" spans="1:13" s="28" customFormat="1" ht="24" customHeight="1">
      <c r="A24" s="89"/>
      <c r="B24" s="89">
        <v>1</v>
      </c>
      <c r="C24" s="90"/>
      <c r="D24" s="90"/>
      <c r="E24" s="94" t="s">
        <v>81</v>
      </c>
      <c r="F24" s="97">
        <f>F25</f>
        <v>46800000</v>
      </c>
      <c r="G24" s="97">
        <f aca="true" t="shared" si="10" ref="G24:M24">G25</f>
        <v>0</v>
      </c>
      <c r="H24" s="97">
        <f t="shared" si="10"/>
        <v>46800000</v>
      </c>
      <c r="I24" s="97">
        <f t="shared" si="10"/>
        <v>15101144</v>
      </c>
      <c r="J24" s="97">
        <f t="shared" si="10"/>
        <v>0</v>
      </c>
      <c r="K24" s="97">
        <f t="shared" si="10"/>
        <v>28829754</v>
      </c>
      <c r="L24" s="97">
        <f t="shared" si="10"/>
        <v>43930898</v>
      </c>
      <c r="M24" s="158">
        <f t="shared" si="10"/>
        <v>-2869102</v>
      </c>
    </row>
    <row r="25" spans="1:13" s="33" customFormat="1" ht="24" customHeight="1">
      <c r="A25" s="89"/>
      <c r="B25" s="89"/>
      <c r="C25" s="89">
        <v>1</v>
      </c>
      <c r="D25" s="89"/>
      <c r="E25" s="99" t="s">
        <v>82</v>
      </c>
      <c r="F25" s="100">
        <v>46800000</v>
      </c>
      <c r="G25" s="100">
        <v>0</v>
      </c>
      <c r="H25" s="100">
        <f>F25+G25</f>
        <v>46800000</v>
      </c>
      <c r="I25" s="100">
        <v>15101144</v>
      </c>
      <c r="J25" s="100">
        <v>0</v>
      </c>
      <c r="K25" s="100">
        <v>28829754</v>
      </c>
      <c r="L25" s="100">
        <f>I25+J25+K25</f>
        <v>43930898</v>
      </c>
      <c r="M25" s="157">
        <f>L25-H25</f>
        <v>-2869102</v>
      </c>
    </row>
    <row r="26" spans="1:13" s="28" customFormat="1" ht="24" customHeight="1">
      <c r="A26" s="89"/>
      <c r="B26" s="89">
        <v>2</v>
      </c>
      <c r="C26" s="90"/>
      <c r="D26" s="90"/>
      <c r="E26" s="94" t="s">
        <v>83</v>
      </c>
      <c r="F26" s="97">
        <f aca="true" t="shared" si="11" ref="F26:L26">F27</f>
        <v>800000000</v>
      </c>
      <c r="G26" s="97">
        <f t="shared" si="11"/>
        <v>0</v>
      </c>
      <c r="H26" s="97">
        <f t="shared" si="11"/>
        <v>800000000</v>
      </c>
      <c r="I26" s="97">
        <f t="shared" si="11"/>
        <v>355502815</v>
      </c>
      <c r="J26" s="97">
        <f t="shared" si="11"/>
        <v>0</v>
      </c>
      <c r="K26" s="97">
        <f t="shared" si="11"/>
        <v>444497185</v>
      </c>
      <c r="L26" s="97">
        <f t="shared" si="11"/>
        <v>800000000</v>
      </c>
      <c r="M26" s="156">
        <f>L26-H26</f>
        <v>0</v>
      </c>
    </row>
    <row r="27" spans="1:13" s="33" customFormat="1" ht="24" customHeight="1">
      <c r="A27" s="89"/>
      <c r="B27" s="89"/>
      <c r="C27" s="89">
        <v>1</v>
      </c>
      <c r="D27" s="89"/>
      <c r="E27" s="99" t="s">
        <v>84</v>
      </c>
      <c r="F27" s="100">
        <v>800000000</v>
      </c>
      <c r="G27" s="100">
        <v>0</v>
      </c>
      <c r="H27" s="100">
        <f>F27+G27</f>
        <v>800000000</v>
      </c>
      <c r="I27" s="100">
        <v>355502815</v>
      </c>
      <c r="J27" s="100">
        <v>0</v>
      </c>
      <c r="K27" s="100">
        <v>444497185</v>
      </c>
      <c r="L27" s="100">
        <f>I27+J27+K27</f>
        <v>800000000</v>
      </c>
      <c r="M27" s="159">
        <f>L27-H27</f>
        <v>0</v>
      </c>
    </row>
    <row r="28" spans="1:13" s="28" customFormat="1" ht="24" customHeight="1">
      <c r="A28" s="89"/>
      <c r="B28" s="89">
        <v>3</v>
      </c>
      <c r="C28" s="90"/>
      <c r="D28" s="90"/>
      <c r="E28" s="94" t="s">
        <v>85</v>
      </c>
      <c r="F28" s="102">
        <f aca="true" t="shared" si="12" ref="F28:L28">F29</f>
        <v>7612800000</v>
      </c>
      <c r="G28" s="97">
        <f t="shared" si="12"/>
        <v>0</v>
      </c>
      <c r="H28" s="102">
        <f t="shared" si="12"/>
        <v>7612800000</v>
      </c>
      <c r="I28" s="102">
        <f t="shared" si="12"/>
        <v>3793789841</v>
      </c>
      <c r="J28" s="92">
        <f t="shared" si="12"/>
        <v>0</v>
      </c>
      <c r="K28" s="102">
        <f t="shared" si="12"/>
        <v>1366163166</v>
      </c>
      <c r="L28" s="102">
        <f t="shared" si="12"/>
        <v>5159953007</v>
      </c>
      <c r="M28" s="158">
        <f>L28-H28</f>
        <v>-2452846993</v>
      </c>
    </row>
    <row r="29" spans="1:13" ht="24" customHeight="1" thickBot="1">
      <c r="A29" s="103"/>
      <c r="B29" s="103"/>
      <c r="C29" s="104">
        <v>1</v>
      </c>
      <c r="D29" s="104"/>
      <c r="E29" s="105" t="s">
        <v>86</v>
      </c>
      <c r="F29" s="106">
        <v>7612800000</v>
      </c>
      <c r="G29" s="107">
        <v>0</v>
      </c>
      <c r="H29" s="106">
        <f>F29+G29</f>
        <v>7612800000</v>
      </c>
      <c r="I29" s="106">
        <v>3793789841</v>
      </c>
      <c r="J29" s="107">
        <v>0</v>
      </c>
      <c r="K29" s="106">
        <v>1366163166</v>
      </c>
      <c r="L29" s="107">
        <f>I29+J29+K29</f>
        <v>5159953007</v>
      </c>
      <c r="M29" s="160">
        <f>L29-H29</f>
        <v>-2452846993</v>
      </c>
    </row>
    <row r="30" spans="1:13" ht="26.25" customHeight="1">
      <c r="A30" s="89"/>
      <c r="B30" s="89">
        <v>4</v>
      </c>
      <c r="C30" s="98"/>
      <c r="D30" s="98"/>
      <c r="E30" s="94" t="s">
        <v>87</v>
      </c>
      <c r="F30" s="97">
        <f>F31</f>
        <v>5181600000</v>
      </c>
      <c r="G30" s="97">
        <f aca="true" t="shared" si="13" ref="G30:M30">G31</f>
        <v>0</v>
      </c>
      <c r="H30" s="97">
        <f t="shared" si="13"/>
        <v>5181600000</v>
      </c>
      <c r="I30" s="97">
        <f t="shared" si="13"/>
        <v>48776940</v>
      </c>
      <c r="J30" s="97">
        <f t="shared" si="13"/>
        <v>0</v>
      </c>
      <c r="K30" s="97">
        <f t="shared" si="13"/>
        <v>5129730303</v>
      </c>
      <c r="L30" s="97">
        <f t="shared" si="13"/>
        <v>5178507243</v>
      </c>
      <c r="M30" s="158">
        <f t="shared" si="13"/>
        <v>-3092757</v>
      </c>
    </row>
    <row r="31" spans="1:13" ht="24" customHeight="1">
      <c r="A31" s="89"/>
      <c r="B31" s="89"/>
      <c r="C31" s="98"/>
      <c r="D31" s="98"/>
      <c r="E31" s="99" t="s">
        <v>88</v>
      </c>
      <c r="F31" s="108">
        <v>5181600000</v>
      </c>
      <c r="G31" s="100">
        <v>0</v>
      </c>
      <c r="H31" s="108">
        <f>F31+G31</f>
        <v>5181600000</v>
      </c>
      <c r="I31" s="108">
        <v>48776940</v>
      </c>
      <c r="J31" s="100">
        <v>0</v>
      </c>
      <c r="K31" s="108">
        <v>5129730303</v>
      </c>
      <c r="L31" s="100">
        <f>I31+J31+K31</f>
        <v>5178507243</v>
      </c>
      <c r="M31" s="159">
        <f>L31-H31</f>
        <v>-3092757</v>
      </c>
    </row>
    <row r="32" spans="1:13" s="28" customFormat="1" ht="26.25" customHeight="1">
      <c r="A32" s="89"/>
      <c r="B32" s="89">
        <v>5</v>
      </c>
      <c r="C32" s="89"/>
      <c r="D32" s="89"/>
      <c r="E32" s="94" t="s">
        <v>89</v>
      </c>
      <c r="F32" s="102">
        <f>F33</f>
        <v>762890000</v>
      </c>
      <c r="G32" s="92">
        <f aca="true" t="shared" si="14" ref="G32:M32">G33</f>
        <v>0</v>
      </c>
      <c r="H32" s="92">
        <f t="shared" si="14"/>
        <v>762890000</v>
      </c>
      <c r="I32" s="92">
        <f t="shared" si="14"/>
        <v>207778562</v>
      </c>
      <c r="J32" s="92">
        <f t="shared" si="14"/>
        <v>0</v>
      </c>
      <c r="K32" s="92">
        <f t="shared" si="14"/>
        <v>554954467</v>
      </c>
      <c r="L32" s="92">
        <f t="shared" si="14"/>
        <v>762733029</v>
      </c>
      <c r="M32" s="156">
        <f t="shared" si="14"/>
        <v>-156971</v>
      </c>
    </row>
    <row r="33" spans="1:13" ht="39" customHeight="1">
      <c r="A33" s="89"/>
      <c r="B33" s="89"/>
      <c r="C33" s="89">
        <v>1</v>
      </c>
      <c r="D33" s="89"/>
      <c r="E33" s="95" t="s">
        <v>90</v>
      </c>
      <c r="F33" s="108">
        <v>762890000</v>
      </c>
      <c r="G33" s="100">
        <v>0</v>
      </c>
      <c r="H33" s="108">
        <f>F33+G33</f>
        <v>762890000</v>
      </c>
      <c r="I33" s="108">
        <v>207778562</v>
      </c>
      <c r="J33" s="100">
        <v>0</v>
      </c>
      <c r="K33" s="108">
        <v>554954467</v>
      </c>
      <c r="L33" s="100">
        <f>I33+J33+K33</f>
        <v>762733029</v>
      </c>
      <c r="M33" s="159">
        <f>L33-H33</f>
        <v>-156971</v>
      </c>
    </row>
    <row r="34" spans="1:13" s="28" customFormat="1" ht="29.25" customHeight="1">
      <c r="A34" s="89"/>
      <c r="B34" s="89"/>
      <c r="C34" s="90"/>
      <c r="D34" s="90"/>
      <c r="E34" s="93" t="s">
        <v>91</v>
      </c>
      <c r="F34" s="102">
        <f>F35+F40+F43+F54</f>
        <v>92329210000</v>
      </c>
      <c r="G34" s="92">
        <f aca="true" t="shared" si="15" ref="G34:M34">G35+G40+G43+G54</f>
        <v>0</v>
      </c>
      <c r="H34" s="102">
        <f t="shared" si="15"/>
        <v>92329210000</v>
      </c>
      <c r="I34" s="102">
        <f t="shared" si="15"/>
        <v>54350097103</v>
      </c>
      <c r="J34" s="102">
        <f t="shared" si="15"/>
        <v>1614574334</v>
      </c>
      <c r="K34" s="102">
        <f t="shared" si="15"/>
        <v>29315276344</v>
      </c>
      <c r="L34" s="102">
        <f t="shared" si="15"/>
        <v>85279947781</v>
      </c>
      <c r="M34" s="109">
        <f t="shared" si="15"/>
        <v>-7049262219</v>
      </c>
    </row>
    <row r="35" spans="1:13" s="28" customFormat="1" ht="27" customHeight="1">
      <c r="A35" s="89">
        <v>6</v>
      </c>
      <c r="B35" s="89"/>
      <c r="C35" s="90"/>
      <c r="D35" s="90"/>
      <c r="E35" s="93" t="s">
        <v>92</v>
      </c>
      <c r="F35" s="102">
        <f>F36+F38</f>
        <v>4464900000</v>
      </c>
      <c r="G35" s="92">
        <f aca="true" t="shared" si="16" ref="G35:M35">G36+G38</f>
        <v>0</v>
      </c>
      <c r="H35" s="102">
        <f t="shared" si="16"/>
        <v>4464900000</v>
      </c>
      <c r="I35" s="102">
        <f t="shared" si="16"/>
        <v>2751190063</v>
      </c>
      <c r="J35" s="102">
        <f t="shared" si="16"/>
        <v>24566894</v>
      </c>
      <c r="K35" s="102">
        <f t="shared" si="16"/>
        <v>1449914044</v>
      </c>
      <c r="L35" s="102">
        <f t="shared" si="16"/>
        <v>4225671001</v>
      </c>
      <c r="M35" s="109">
        <f t="shared" si="16"/>
        <v>-239228999</v>
      </c>
    </row>
    <row r="36" spans="1:13" s="28" customFormat="1" ht="27" customHeight="1">
      <c r="A36" s="89"/>
      <c r="B36" s="89">
        <v>1</v>
      </c>
      <c r="C36" s="90"/>
      <c r="D36" s="90"/>
      <c r="E36" s="110" t="s">
        <v>93</v>
      </c>
      <c r="F36" s="102">
        <f aca="true" t="shared" si="17" ref="F36:K36">F37</f>
        <v>1595000000</v>
      </c>
      <c r="G36" s="97">
        <f t="shared" si="17"/>
        <v>0</v>
      </c>
      <c r="H36" s="102">
        <f t="shared" si="17"/>
        <v>1595000000</v>
      </c>
      <c r="I36" s="92">
        <f t="shared" si="17"/>
        <v>743378864</v>
      </c>
      <c r="J36" s="92">
        <f t="shared" si="17"/>
        <v>6870306</v>
      </c>
      <c r="K36" s="92">
        <f t="shared" si="17"/>
        <v>769243899</v>
      </c>
      <c r="L36" s="97">
        <f>I36+J36+K36</f>
        <v>1519493069</v>
      </c>
      <c r="M36" s="158">
        <f>L36-H36</f>
        <v>-75506931</v>
      </c>
    </row>
    <row r="37" spans="1:13" ht="24" customHeight="1">
      <c r="A37" s="89"/>
      <c r="B37" s="89"/>
      <c r="C37" s="98">
        <v>1</v>
      </c>
      <c r="D37" s="98"/>
      <c r="E37" s="111" t="s">
        <v>94</v>
      </c>
      <c r="F37" s="108">
        <v>1595000000</v>
      </c>
      <c r="G37" s="100">
        <v>0</v>
      </c>
      <c r="H37" s="108">
        <f>F37+G37</f>
        <v>1595000000</v>
      </c>
      <c r="I37" s="100">
        <v>743378864</v>
      </c>
      <c r="J37" s="100">
        <v>6870306</v>
      </c>
      <c r="K37" s="100">
        <v>769243899</v>
      </c>
      <c r="L37" s="100">
        <f>I37+J37+K37</f>
        <v>1519493069</v>
      </c>
      <c r="M37" s="159">
        <f>L37-H37</f>
        <v>-75506931</v>
      </c>
    </row>
    <row r="38" spans="1:13" ht="27" customHeight="1">
      <c r="A38" s="89"/>
      <c r="B38" s="89">
        <v>2</v>
      </c>
      <c r="C38" s="98"/>
      <c r="D38" s="98"/>
      <c r="E38" s="110" t="s">
        <v>95</v>
      </c>
      <c r="F38" s="97">
        <f>F39</f>
        <v>2869900000</v>
      </c>
      <c r="G38" s="97">
        <f aca="true" t="shared" si="18" ref="G38:M38">G39</f>
        <v>0</v>
      </c>
      <c r="H38" s="97">
        <f t="shared" si="18"/>
        <v>2869900000</v>
      </c>
      <c r="I38" s="97">
        <f t="shared" si="18"/>
        <v>2007811199</v>
      </c>
      <c r="J38" s="97">
        <f t="shared" si="18"/>
        <v>17696588</v>
      </c>
      <c r="K38" s="97">
        <f t="shared" si="18"/>
        <v>680670145</v>
      </c>
      <c r="L38" s="97">
        <f t="shared" si="18"/>
        <v>2706177932</v>
      </c>
      <c r="M38" s="158">
        <f t="shared" si="18"/>
        <v>-163722068</v>
      </c>
    </row>
    <row r="39" spans="1:13" ht="24" customHeight="1">
      <c r="A39" s="89"/>
      <c r="B39" s="89"/>
      <c r="C39" s="98">
        <v>1</v>
      </c>
      <c r="D39" s="98"/>
      <c r="E39" s="111" t="s">
        <v>96</v>
      </c>
      <c r="F39" s="108">
        <v>2869900000</v>
      </c>
      <c r="G39" s="100">
        <v>0</v>
      </c>
      <c r="H39" s="108">
        <f>F39+G39</f>
        <v>2869900000</v>
      </c>
      <c r="I39" s="100">
        <v>2007811199</v>
      </c>
      <c r="J39" s="100">
        <v>17696588</v>
      </c>
      <c r="K39" s="100">
        <v>680670145</v>
      </c>
      <c r="L39" s="100">
        <f>I39+J39+K39</f>
        <v>2706177932</v>
      </c>
      <c r="M39" s="159">
        <f>L39-H39</f>
        <v>-163722068</v>
      </c>
    </row>
    <row r="40" spans="1:13" ht="27" customHeight="1">
      <c r="A40" s="89">
        <v>7</v>
      </c>
      <c r="B40" s="89"/>
      <c r="C40" s="98"/>
      <c r="D40" s="98"/>
      <c r="E40" s="93" t="s">
        <v>97</v>
      </c>
      <c r="F40" s="97">
        <f>F41</f>
        <v>16025600000</v>
      </c>
      <c r="G40" s="97">
        <f aca="true" t="shared" si="19" ref="G40:M41">G41</f>
        <v>0</v>
      </c>
      <c r="H40" s="97">
        <f t="shared" si="19"/>
        <v>16025600000</v>
      </c>
      <c r="I40" s="97">
        <f t="shared" si="19"/>
        <v>11257221189</v>
      </c>
      <c r="J40" s="97">
        <f t="shared" si="19"/>
        <v>0</v>
      </c>
      <c r="K40" s="97">
        <f t="shared" si="19"/>
        <v>4135876828</v>
      </c>
      <c r="L40" s="97">
        <f t="shared" si="19"/>
        <v>15393098017</v>
      </c>
      <c r="M40" s="158">
        <f t="shared" si="19"/>
        <v>-632501983</v>
      </c>
    </row>
    <row r="41" spans="1:13" ht="27" customHeight="1">
      <c r="A41" s="89"/>
      <c r="B41" s="89">
        <v>1</v>
      </c>
      <c r="C41" s="98"/>
      <c r="D41" s="98"/>
      <c r="E41" s="110" t="s">
        <v>98</v>
      </c>
      <c r="F41" s="97">
        <f>F42</f>
        <v>16025600000</v>
      </c>
      <c r="G41" s="97">
        <f t="shared" si="19"/>
        <v>0</v>
      </c>
      <c r="H41" s="97">
        <f t="shared" si="19"/>
        <v>16025600000</v>
      </c>
      <c r="I41" s="97">
        <f t="shared" si="19"/>
        <v>11257221189</v>
      </c>
      <c r="J41" s="97">
        <f t="shared" si="19"/>
        <v>0</v>
      </c>
      <c r="K41" s="97">
        <f t="shared" si="19"/>
        <v>4135876828</v>
      </c>
      <c r="L41" s="97">
        <f t="shared" si="19"/>
        <v>15393098017</v>
      </c>
      <c r="M41" s="158">
        <f t="shared" si="19"/>
        <v>-632501983</v>
      </c>
    </row>
    <row r="42" spans="1:13" ht="24" customHeight="1">
      <c r="A42" s="89"/>
      <c r="B42" s="89"/>
      <c r="C42" s="98">
        <v>1</v>
      </c>
      <c r="D42" s="98"/>
      <c r="E42" s="111" t="s">
        <v>99</v>
      </c>
      <c r="F42" s="108">
        <v>16025600000</v>
      </c>
      <c r="G42" s="100">
        <v>0</v>
      </c>
      <c r="H42" s="108">
        <f>F42+G42</f>
        <v>16025600000</v>
      </c>
      <c r="I42" s="100">
        <v>11257221189</v>
      </c>
      <c r="J42" s="100">
        <v>0</v>
      </c>
      <c r="K42" s="100">
        <v>4135876828</v>
      </c>
      <c r="L42" s="100">
        <f>I42+J42+K42</f>
        <v>15393098017</v>
      </c>
      <c r="M42" s="159">
        <f aca="true" t="shared" si="20" ref="M42:M47">L42-H42</f>
        <v>-632501983</v>
      </c>
    </row>
    <row r="43" spans="1:13" s="113" customFormat="1" ht="27" customHeight="1">
      <c r="A43" s="89">
        <v>8</v>
      </c>
      <c r="B43" s="89"/>
      <c r="C43" s="90"/>
      <c r="D43" s="90"/>
      <c r="E43" s="112" t="s">
        <v>100</v>
      </c>
      <c r="F43" s="102">
        <f>F44+F46+F48+F52</f>
        <v>59209410000</v>
      </c>
      <c r="G43" s="97">
        <f aca="true" t="shared" si="21" ref="G43:L43">G44+G46+G48+G52</f>
        <v>0</v>
      </c>
      <c r="H43" s="102">
        <f t="shared" si="21"/>
        <v>59209410000</v>
      </c>
      <c r="I43" s="102">
        <f t="shared" si="21"/>
        <v>34330989752</v>
      </c>
      <c r="J43" s="102">
        <f t="shared" si="21"/>
        <v>1546915338</v>
      </c>
      <c r="K43" s="102">
        <f t="shared" si="21"/>
        <v>22601870857</v>
      </c>
      <c r="L43" s="102">
        <f t="shared" si="21"/>
        <v>58479775947</v>
      </c>
      <c r="M43" s="158">
        <f t="shared" si="20"/>
        <v>-729634053</v>
      </c>
    </row>
    <row r="44" spans="1:13" s="113" customFormat="1" ht="27" customHeight="1">
      <c r="A44" s="89"/>
      <c r="B44" s="89">
        <v>1</v>
      </c>
      <c r="C44" s="90"/>
      <c r="D44" s="90"/>
      <c r="E44" s="110" t="s">
        <v>101</v>
      </c>
      <c r="F44" s="102">
        <f aca="true" t="shared" si="22" ref="F44:L44">F45</f>
        <v>5000000000</v>
      </c>
      <c r="G44" s="97">
        <f t="shared" si="22"/>
        <v>0</v>
      </c>
      <c r="H44" s="102">
        <f t="shared" si="22"/>
        <v>5000000000</v>
      </c>
      <c r="I44" s="102">
        <f t="shared" si="22"/>
        <v>919656435</v>
      </c>
      <c r="J44" s="92">
        <f t="shared" si="22"/>
        <v>0</v>
      </c>
      <c r="K44" s="102">
        <f t="shared" si="22"/>
        <v>3950179379</v>
      </c>
      <c r="L44" s="102">
        <f t="shared" si="22"/>
        <v>4869835814</v>
      </c>
      <c r="M44" s="158">
        <f t="shared" si="20"/>
        <v>-130164186</v>
      </c>
    </row>
    <row r="45" spans="1:13" s="115" customFormat="1" ht="24" customHeight="1">
      <c r="A45" s="89"/>
      <c r="B45" s="89"/>
      <c r="C45" s="89">
        <v>1</v>
      </c>
      <c r="D45" s="114"/>
      <c r="E45" s="111" t="s">
        <v>102</v>
      </c>
      <c r="F45" s="108">
        <v>5000000000</v>
      </c>
      <c r="G45" s="100">
        <v>0</v>
      </c>
      <c r="H45" s="108">
        <f>F45+G45</f>
        <v>5000000000</v>
      </c>
      <c r="I45" s="108">
        <v>919656435</v>
      </c>
      <c r="J45" s="100">
        <v>0</v>
      </c>
      <c r="K45" s="108">
        <v>3950179379</v>
      </c>
      <c r="L45" s="100">
        <f>I45+J45+K45</f>
        <v>4869835814</v>
      </c>
      <c r="M45" s="159">
        <f t="shared" si="20"/>
        <v>-130164186</v>
      </c>
    </row>
    <row r="46" spans="1:13" s="28" customFormat="1" ht="27" customHeight="1">
      <c r="A46" s="89"/>
      <c r="B46" s="89">
        <v>2</v>
      </c>
      <c r="C46" s="90"/>
      <c r="D46" s="90"/>
      <c r="E46" s="116" t="s">
        <v>103</v>
      </c>
      <c r="F46" s="102">
        <f aca="true" t="shared" si="23" ref="F46:L46">F47</f>
        <v>360000000</v>
      </c>
      <c r="G46" s="97">
        <f t="shared" si="23"/>
        <v>0</v>
      </c>
      <c r="H46" s="102">
        <f t="shared" si="23"/>
        <v>360000000</v>
      </c>
      <c r="I46" s="102">
        <f t="shared" si="23"/>
        <v>209439982</v>
      </c>
      <c r="J46" s="92">
        <f t="shared" si="23"/>
        <v>0</v>
      </c>
      <c r="K46" s="102">
        <f t="shared" si="23"/>
        <v>114690000</v>
      </c>
      <c r="L46" s="102">
        <f t="shared" si="23"/>
        <v>324129982</v>
      </c>
      <c r="M46" s="158">
        <f t="shared" si="20"/>
        <v>-35870018</v>
      </c>
    </row>
    <row r="47" spans="1:13" s="33" customFormat="1" ht="39" customHeight="1">
      <c r="A47" s="89"/>
      <c r="B47" s="89"/>
      <c r="C47" s="89">
        <v>1</v>
      </c>
      <c r="D47" s="89"/>
      <c r="E47" s="117" t="s">
        <v>104</v>
      </c>
      <c r="F47" s="108">
        <v>360000000</v>
      </c>
      <c r="G47" s="100">
        <v>0</v>
      </c>
      <c r="H47" s="108">
        <f>F47+G47</f>
        <v>360000000</v>
      </c>
      <c r="I47" s="108">
        <v>209439982</v>
      </c>
      <c r="J47" s="100">
        <v>0</v>
      </c>
      <c r="K47" s="108">
        <v>114690000</v>
      </c>
      <c r="L47" s="100">
        <f>I47+J47+K47</f>
        <v>324129982</v>
      </c>
      <c r="M47" s="159">
        <f t="shared" si="20"/>
        <v>-35870018</v>
      </c>
    </row>
    <row r="48" spans="1:13" s="28" customFormat="1" ht="27" customHeight="1">
      <c r="A48" s="89"/>
      <c r="B48" s="89">
        <v>3</v>
      </c>
      <c r="C48" s="90"/>
      <c r="D48" s="90"/>
      <c r="E48" s="110" t="s">
        <v>105</v>
      </c>
      <c r="F48" s="102">
        <f>F49+F50+F51</f>
        <v>50649410000</v>
      </c>
      <c r="G48" s="97">
        <f aca="true" t="shared" si="24" ref="G48:M48">G49+G50+G51</f>
        <v>0</v>
      </c>
      <c r="H48" s="102">
        <f t="shared" si="24"/>
        <v>50649410000</v>
      </c>
      <c r="I48" s="102">
        <f t="shared" si="24"/>
        <v>30001893335</v>
      </c>
      <c r="J48" s="102">
        <f t="shared" si="24"/>
        <v>1546915338</v>
      </c>
      <c r="K48" s="97">
        <f t="shared" si="24"/>
        <v>18537001478</v>
      </c>
      <c r="L48" s="102">
        <f t="shared" si="24"/>
        <v>50085810151</v>
      </c>
      <c r="M48" s="109">
        <f t="shared" si="24"/>
        <v>-563599849</v>
      </c>
    </row>
    <row r="49" spans="1:13" ht="24" customHeight="1">
      <c r="A49" s="89"/>
      <c r="B49" s="89"/>
      <c r="C49" s="98">
        <v>1</v>
      </c>
      <c r="D49" s="98"/>
      <c r="E49" s="117" t="s">
        <v>106</v>
      </c>
      <c r="F49" s="108">
        <v>26000000</v>
      </c>
      <c r="G49" s="100">
        <v>0</v>
      </c>
      <c r="H49" s="108">
        <f>F49+G49</f>
        <v>26000000</v>
      </c>
      <c r="I49" s="108">
        <v>26000000</v>
      </c>
      <c r="J49" s="100">
        <v>0</v>
      </c>
      <c r="K49" s="100">
        <v>0</v>
      </c>
      <c r="L49" s="100">
        <f>I49+J49+K49</f>
        <v>26000000</v>
      </c>
      <c r="M49" s="101">
        <f>L49-H49</f>
        <v>0</v>
      </c>
    </row>
    <row r="50" spans="1:13" s="33" customFormat="1" ht="24" customHeight="1">
      <c r="A50" s="89"/>
      <c r="B50" s="89"/>
      <c r="C50" s="89">
        <v>2</v>
      </c>
      <c r="D50" s="89"/>
      <c r="E50" s="111" t="s">
        <v>107</v>
      </c>
      <c r="F50" s="108">
        <v>32480810000</v>
      </c>
      <c r="G50" s="100">
        <v>0</v>
      </c>
      <c r="H50" s="108">
        <f>F50+G50</f>
        <v>32480810000</v>
      </c>
      <c r="I50" s="100">
        <v>20944400156</v>
      </c>
      <c r="J50" s="100">
        <v>1494879474</v>
      </c>
      <c r="K50" s="108">
        <v>10041530370</v>
      </c>
      <c r="L50" s="100">
        <f>I50+J50+K50</f>
        <v>32480810000</v>
      </c>
      <c r="M50" s="101">
        <f>L50-H50</f>
        <v>0</v>
      </c>
    </row>
    <row r="51" spans="1:13" s="55" customFormat="1" ht="24" customHeight="1" thickBot="1">
      <c r="A51" s="103"/>
      <c r="B51" s="118"/>
      <c r="C51" s="119">
        <v>3</v>
      </c>
      <c r="D51" s="119"/>
      <c r="E51" s="120" t="s">
        <v>108</v>
      </c>
      <c r="F51" s="121">
        <v>18142600000</v>
      </c>
      <c r="G51" s="122">
        <v>0</v>
      </c>
      <c r="H51" s="121">
        <f>F51+G51</f>
        <v>18142600000</v>
      </c>
      <c r="I51" s="106">
        <v>9031493179</v>
      </c>
      <c r="J51" s="121">
        <v>52035864</v>
      </c>
      <c r="K51" s="121">
        <v>8495471108</v>
      </c>
      <c r="L51" s="121">
        <f>I51+J51+K51</f>
        <v>17579000151</v>
      </c>
      <c r="M51" s="160">
        <f>L51-H51</f>
        <v>-563599849</v>
      </c>
    </row>
    <row r="52" spans="1:14" s="28" customFormat="1" ht="23.25" customHeight="1">
      <c r="A52" s="123"/>
      <c r="B52" s="124">
        <v>4</v>
      </c>
      <c r="C52" s="125"/>
      <c r="D52" s="125"/>
      <c r="E52" s="126" t="s">
        <v>109</v>
      </c>
      <c r="F52" s="127">
        <f aca="true" t="shared" si="25" ref="F52:L52">F53</f>
        <v>3200000000</v>
      </c>
      <c r="G52" s="128">
        <f t="shared" si="25"/>
        <v>0</v>
      </c>
      <c r="H52" s="127">
        <f t="shared" si="25"/>
        <v>3200000000</v>
      </c>
      <c r="I52" s="129">
        <f t="shared" si="25"/>
        <v>3200000000</v>
      </c>
      <c r="J52" s="92">
        <f t="shared" si="25"/>
        <v>0</v>
      </c>
      <c r="K52" s="128">
        <f t="shared" si="25"/>
        <v>0</v>
      </c>
      <c r="L52" s="127">
        <f t="shared" si="25"/>
        <v>3200000000</v>
      </c>
      <c r="M52" s="158">
        <f>L52-H52</f>
        <v>0</v>
      </c>
      <c r="N52" s="113"/>
    </row>
    <row r="53" spans="1:14" ht="24" customHeight="1">
      <c r="A53" s="123"/>
      <c r="B53" s="124"/>
      <c r="C53" s="130">
        <v>1</v>
      </c>
      <c r="D53" s="131"/>
      <c r="E53" s="132" t="s">
        <v>110</v>
      </c>
      <c r="F53" s="133">
        <v>3200000000</v>
      </c>
      <c r="G53" s="134">
        <v>0</v>
      </c>
      <c r="H53" s="135">
        <f>F53+G53</f>
        <v>3200000000</v>
      </c>
      <c r="I53" s="108">
        <v>3200000000</v>
      </c>
      <c r="J53" s="100">
        <v>0</v>
      </c>
      <c r="K53" s="100">
        <v>0</v>
      </c>
      <c r="L53" s="108">
        <f>I53+J53+K53</f>
        <v>3200000000</v>
      </c>
      <c r="M53" s="159">
        <f>L53-H53</f>
        <v>0</v>
      </c>
      <c r="N53" s="55"/>
    </row>
    <row r="54" spans="1:14" ht="27" customHeight="1">
      <c r="A54" s="123">
        <v>9</v>
      </c>
      <c r="B54" s="124"/>
      <c r="C54" s="130"/>
      <c r="D54" s="131"/>
      <c r="E54" s="93" t="s">
        <v>111</v>
      </c>
      <c r="F54" s="128">
        <f>F55+F57</f>
        <v>12629300000</v>
      </c>
      <c r="G54" s="128">
        <f aca="true" t="shared" si="26" ref="G54:M54">G55+G57</f>
        <v>0</v>
      </c>
      <c r="H54" s="128">
        <f t="shared" si="26"/>
        <v>12629300000</v>
      </c>
      <c r="I54" s="97">
        <f t="shared" si="26"/>
        <v>6010696099</v>
      </c>
      <c r="J54" s="128">
        <f t="shared" si="26"/>
        <v>43092102</v>
      </c>
      <c r="K54" s="128">
        <f t="shared" si="26"/>
        <v>1127614615</v>
      </c>
      <c r="L54" s="128">
        <f t="shared" si="26"/>
        <v>7181402816</v>
      </c>
      <c r="M54" s="158">
        <f t="shared" si="26"/>
        <v>-5447897184</v>
      </c>
      <c r="N54" s="55"/>
    </row>
    <row r="55" spans="1:14" ht="24" customHeight="1">
      <c r="A55" s="123"/>
      <c r="B55" s="124">
        <v>1</v>
      </c>
      <c r="C55" s="130"/>
      <c r="D55" s="131"/>
      <c r="E55" s="126" t="s">
        <v>112</v>
      </c>
      <c r="F55" s="128">
        <f>F56</f>
        <v>8500000000</v>
      </c>
      <c r="G55" s="128">
        <f aca="true" t="shared" si="27" ref="G55:M55">G56</f>
        <v>0</v>
      </c>
      <c r="H55" s="128">
        <f t="shared" si="27"/>
        <v>8500000000</v>
      </c>
      <c r="I55" s="97">
        <f t="shared" si="27"/>
        <v>3335976278</v>
      </c>
      <c r="J55" s="128">
        <f t="shared" si="27"/>
        <v>0</v>
      </c>
      <c r="K55" s="128">
        <f t="shared" si="27"/>
        <v>0</v>
      </c>
      <c r="L55" s="128">
        <f t="shared" si="27"/>
        <v>3335976278</v>
      </c>
      <c r="M55" s="158">
        <f t="shared" si="27"/>
        <v>-5164023722</v>
      </c>
      <c r="N55" s="55"/>
    </row>
    <row r="56" spans="1:14" ht="36" customHeight="1">
      <c r="A56" s="123"/>
      <c r="B56" s="124"/>
      <c r="C56" s="130">
        <v>1</v>
      </c>
      <c r="D56" s="131"/>
      <c r="E56" s="117" t="s">
        <v>113</v>
      </c>
      <c r="F56" s="133">
        <v>8500000000</v>
      </c>
      <c r="G56" s="134">
        <v>0</v>
      </c>
      <c r="H56" s="135">
        <f>F56+G56</f>
        <v>8500000000</v>
      </c>
      <c r="I56" s="108">
        <v>3335976278</v>
      </c>
      <c r="J56" s="100">
        <v>0</v>
      </c>
      <c r="K56" s="100">
        <v>0</v>
      </c>
      <c r="L56" s="108">
        <f>I56+J56+K56</f>
        <v>3335976278</v>
      </c>
      <c r="M56" s="159">
        <f>L56-H56</f>
        <v>-5164023722</v>
      </c>
      <c r="N56" s="55"/>
    </row>
    <row r="57" spans="1:14" ht="24" customHeight="1">
      <c r="A57" s="123"/>
      <c r="B57" s="124">
        <v>2</v>
      </c>
      <c r="C57" s="130"/>
      <c r="D57" s="131"/>
      <c r="E57" s="126" t="s">
        <v>114</v>
      </c>
      <c r="F57" s="128">
        <f>F58</f>
        <v>4129300000</v>
      </c>
      <c r="G57" s="128">
        <f aca="true" t="shared" si="28" ref="G57:M57">G58</f>
        <v>0</v>
      </c>
      <c r="H57" s="128">
        <f t="shared" si="28"/>
        <v>4129300000</v>
      </c>
      <c r="I57" s="97">
        <f t="shared" si="28"/>
        <v>2674719821</v>
      </c>
      <c r="J57" s="128">
        <f t="shared" si="28"/>
        <v>43092102</v>
      </c>
      <c r="K57" s="128">
        <f t="shared" si="28"/>
        <v>1127614615</v>
      </c>
      <c r="L57" s="128">
        <f t="shared" si="28"/>
        <v>3845426538</v>
      </c>
      <c r="M57" s="158">
        <f t="shared" si="28"/>
        <v>-283873462</v>
      </c>
      <c r="N57" s="55"/>
    </row>
    <row r="58" spans="1:14" ht="24" customHeight="1">
      <c r="A58" s="123"/>
      <c r="B58" s="124"/>
      <c r="C58" s="130">
        <v>1</v>
      </c>
      <c r="D58" s="131"/>
      <c r="E58" s="111" t="s">
        <v>115</v>
      </c>
      <c r="F58" s="133">
        <v>4129300000</v>
      </c>
      <c r="G58" s="134">
        <v>0</v>
      </c>
      <c r="H58" s="135">
        <f>F58+G58</f>
        <v>4129300000</v>
      </c>
      <c r="I58" s="108">
        <v>2674719821</v>
      </c>
      <c r="J58" s="100">
        <v>43092102</v>
      </c>
      <c r="K58" s="108">
        <v>1127614615</v>
      </c>
      <c r="L58" s="108">
        <f>I58+J58+K58</f>
        <v>3845426538</v>
      </c>
      <c r="M58" s="159">
        <f>L58-H58</f>
        <v>-283873462</v>
      </c>
      <c r="N58" s="55"/>
    </row>
    <row r="59" spans="1:14" ht="27" customHeight="1">
      <c r="A59" s="123"/>
      <c r="B59" s="124"/>
      <c r="C59" s="130"/>
      <c r="D59" s="131"/>
      <c r="E59" s="93" t="s">
        <v>116</v>
      </c>
      <c r="F59" s="128">
        <f>F60+F63</f>
        <v>111300000</v>
      </c>
      <c r="G59" s="128">
        <f aca="true" t="shared" si="29" ref="G59:M59">G60+G63</f>
        <v>0</v>
      </c>
      <c r="H59" s="128">
        <f t="shared" si="29"/>
        <v>111300000</v>
      </c>
      <c r="I59" s="97">
        <f t="shared" si="29"/>
        <v>54474341</v>
      </c>
      <c r="J59" s="128">
        <f t="shared" si="29"/>
        <v>0</v>
      </c>
      <c r="K59" s="128">
        <f t="shared" si="29"/>
        <v>55361253</v>
      </c>
      <c r="L59" s="128">
        <f t="shared" si="29"/>
        <v>109835594</v>
      </c>
      <c r="M59" s="158">
        <f t="shared" si="29"/>
        <v>-1464406</v>
      </c>
      <c r="N59" s="55"/>
    </row>
    <row r="60" spans="1:14" ht="24" customHeight="1">
      <c r="A60" s="123">
        <v>10</v>
      </c>
      <c r="B60" s="124"/>
      <c r="C60" s="130"/>
      <c r="D60" s="131"/>
      <c r="E60" s="93" t="s">
        <v>117</v>
      </c>
      <c r="F60" s="128">
        <f>F61</f>
        <v>39400000</v>
      </c>
      <c r="G60" s="128">
        <f aca="true" t="shared" si="30" ref="G60:M60">G61</f>
        <v>0</v>
      </c>
      <c r="H60" s="128">
        <f t="shared" si="30"/>
        <v>39400000</v>
      </c>
      <c r="I60" s="97">
        <f t="shared" si="30"/>
        <v>18385317</v>
      </c>
      <c r="J60" s="128">
        <f t="shared" si="30"/>
        <v>0</v>
      </c>
      <c r="K60" s="128">
        <f t="shared" si="30"/>
        <v>20197343</v>
      </c>
      <c r="L60" s="128">
        <f t="shared" si="30"/>
        <v>38582660</v>
      </c>
      <c r="M60" s="158">
        <f t="shared" si="30"/>
        <v>-817340</v>
      </c>
      <c r="N60" s="55"/>
    </row>
    <row r="61" spans="1:14" ht="24" customHeight="1">
      <c r="A61" s="123"/>
      <c r="B61" s="124">
        <v>1</v>
      </c>
      <c r="C61" s="130"/>
      <c r="D61" s="131"/>
      <c r="E61" s="126" t="s">
        <v>118</v>
      </c>
      <c r="F61" s="128">
        <f>F62</f>
        <v>39400000</v>
      </c>
      <c r="G61" s="128">
        <f aca="true" t="shared" si="31" ref="G61:M61">G62</f>
        <v>0</v>
      </c>
      <c r="H61" s="128">
        <f t="shared" si="31"/>
        <v>39400000</v>
      </c>
      <c r="I61" s="97">
        <f t="shared" si="31"/>
        <v>18385317</v>
      </c>
      <c r="J61" s="128">
        <f t="shared" si="31"/>
        <v>0</v>
      </c>
      <c r="K61" s="128">
        <f t="shared" si="31"/>
        <v>20197343</v>
      </c>
      <c r="L61" s="128">
        <f t="shared" si="31"/>
        <v>38582660</v>
      </c>
      <c r="M61" s="158">
        <f t="shared" si="31"/>
        <v>-817340</v>
      </c>
      <c r="N61" s="55"/>
    </row>
    <row r="62" spans="1:14" ht="24" customHeight="1">
      <c r="A62" s="123"/>
      <c r="B62" s="124"/>
      <c r="C62" s="130">
        <v>1</v>
      </c>
      <c r="D62" s="131"/>
      <c r="E62" s="111" t="s">
        <v>119</v>
      </c>
      <c r="F62" s="133">
        <v>39400000</v>
      </c>
      <c r="G62" s="134">
        <v>0</v>
      </c>
      <c r="H62" s="135">
        <f>F62+G62</f>
        <v>39400000</v>
      </c>
      <c r="I62" s="108">
        <v>18385317</v>
      </c>
      <c r="J62" s="100">
        <v>0</v>
      </c>
      <c r="K62" s="108">
        <v>20197343</v>
      </c>
      <c r="L62" s="108">
        <f>I62+J62+K62</f>
        <v>38582660</v>
      </c>
      <c r="M62" s="159">
        <f>L62-H62</f>
        <v>-817340</v>
      </c>
      <c r="N62" s="55"/>
    </row>
    <row r="63" spans="1:14" ht="27" customHeight="1">
      <c r="A63" s="123">
        <v>11</v>
      </c>
      <c r="B63" s="124"/>
      <c r="C63" s="130"/>
      <c r="D63" s="131"/>
      <c r="E63" s="93" t="s">
        <v>120</v>
      </c>
      <c r="F63" s="128">
        <f>F64</f>
        <v>71900000</v>
      </c>
      <c r="G63" s="128">
        <f aca="true" t="shared" si="32" ref="G63:M64">G64</f>
        <v>0</v>
      </c>
      <c r="H63" s="128">
        <f t="shared" si="32"/>
        <v>71900000</v>
      </c>
      <c r="I63" s="97">
        <f t="shared" si="32"/>
        <v>36089024</v>
      </c>
      <c r="J63" s="128">
        <f t="shared" si="32"/>
        <v>0</v>
      </c>
      <c r="K63" s="128">
        <f t="shared" si="32"/>
        <v>35163910</v>
      </c>
      <c r="L63" s="128">
        <f t="shared" si="32"/>
        <v>71252934</v>
      </c>
      <c r="M63" s="158">
        <f t="shared" si="32"/>
        <v>-647066</v>
      </c>
      <c r="N63" s="55"/>
    </row>
    <row r="64" spans="1:14" ht="24" customHeight="1">
      <c r="A64" s="123"/>
      <c r="B64" s="124">
        <v>1</v>
      </c>
      <c r="C64" s="130"/>
      <c r="D64" s="131"/>
      <c r="E64" s="126" t="s">
        <v>121</v>
      </c>
      <c r="F64" s="128">
        <f>F65</f>
        <v>71900000</v>
      </c>
      <c r="G64" s="128">
        <f t="shared" si="32"/>
        <v>0</v>
      </c>
      <c r="H64" s="128">
        <f t="shared" si="32"/>
        <v>71900000</v>
      </c>
      <c r="I64" s="97">
        <f t="shared" si="32"/>
        <v>36089024</v>
      </c>
      <c r="J64" s="128">
        <f t="shared" si="32"/>
        <v>0</v>
      </c>
      <c r="K64" s="128">
        <f t="shared" si="32"/>
        <v>35163910</v>
      </c>
      <c r="L64" s="128">
        <f t="shared" si="32"/>
        <v>71252934</v>
      </c>
      <c r="M64" s="158">
        <f t="shared" si="32"/>
        <v>-647066</v>
      </c>
      <c r="N64" s="55"/>
    </row>
    <row r="65" spans="1:14" ht="24" customHeight="1">
      <c r="A65" s="123"/>
      <c r="B65" s="124"/>
      <c r="C65" s="130">
        <v>1</v>
      </c>
      <c r="D65" s="131"/>
      <c r="E65" s="111" t="s">
        <v>122</v>
      </c>
      <c r="F65" s="133">
        <v>71900000</v>
      </c>
      <c r="G65" s="134">
        <v>0</v>
      </c>
      <c r="H65" s="135">
        <f>F65+G65</f>
        <v>71900000</v>
      </c>
      <c r="I65" s="108">
        <v>36089024</v>
      </c>
      <c r="J65" s="100">
        <v>0</v>
      </c>
      <c r="K65" s="108">
        <v>35163910</v>
      </c>
      <c r="L65" s="108">
        <f>I65+J65+K65</f>
        <v>71252934</v>
      </c>
      <c r="M65" s="159">
        <f>L65-H65</f>
        <v>-647066</v>
      </c>
      <c r="N65" s="55"/>
    </row>
    <row r="66" spans="1:14" s="28" customFormat="1" ht="39" customHeight="1">
      <c r="A66" s="123"/>
      <c r="B66" s="124"/>
      <c r="C66" s="125"/>
      <c r="D66" s="125"/>
      <c r="E66" s="136" t="s">
        <v>123</v>
      </c>
      <c r="F66" s="128">
        <f>F67</f>
        <v>9578100000</v>
      </c>
      <c r="G66" s="128">
        <f aca="true" t="shared" si="33" ref="G66:M66">G67</f>
        <v>0</v>
      </c>
      <c r="H66" s="128">
        <f t="shared" si="33"/>
        <v>9578100000</v>
      </c>
      <c r="I66" s="97">
        <f t="shared" si="33"/>
        <v>9191504188</v>
      </c>
      <c r="J66" s="128">
        <f t="shared" si="33"/>
        <v>0</v>
      </c>
      <c r="K66" s="128">
        <f t="shared" si="33"/>
        <v>251596229</v>
      </c>
      <c r="L66" s="128">
        <f t="shared" si="33"/>
        <v>9443100417</v>
      </c>
      <c r="M66" s="158">
        <f t="shared" si="33"/>
        <v>-134999583</v>
      </c>
      <c r="N66" s="113"/>
    </row>
    <row r="67" spans="1:14" ht="27" customHeight="1">
      <c r="A67" s="123">
        <v>12</v>
      </c>
      <c r="B67" s="124"/>
      <c r="C67" s="130"/>
      <c r="D67" s="131"/>
      <c r="E67" s="137" t="s">
        <v>124</v>
      </c>
      <c r="F67" s="128">
        <f>F68+F70</f>
        <v>9578100000</v>
      </c>
      <c r="G67" s="128">
        <f aca="true" t="shared" si="34" ref="G67:M67">G68+G70</f>
        <v>0</v>
      </c>
      <c r="H67" s="128">
        <f t="shared" si="34"/>
        <v>9578100000</v>
      </c>
      <c r="I67" s="97">
        <f t="shared" si="34"/>
        <v>9191504188</v>
      </c>
      <c r="J67" s="128">
        <f t="shared" si="34"/>
        <v>0</v>
      </c>
      <c r="K67" s="128">
        <f t="shared" si="34"/>
        <v>251596229</v>
      </c>
      <c r="L67" s="128">
        <f t="shared" si="34"/>
        <v>9443100417</v>
      </c>
      <c r="M67" s="158">
        <f t="shared" si="34"/>
        <v>-134999583</v>
      </c>
      <c r="N67" s="55"/>
    </row>
    <row r="68" spans="1:14" s="28" customFormat="1" ht="24" customHeight="1">
      <c r="A68" s="123"/>
      <c r="B68" s="124">
        <v>1</v>
      </c>
      <c r="C68" s="125"/>
      <c r="D68" s="125"/>
      <c r="E68" s="138" t="s">
        <v>101</v>
      </c>
      <c r="F68" s="127">
        <f aca="true" t="shared" si="35" ref="F68:L68">F69</f>
        <v>8150000000</v>
      </c>
      <c r="G68" s="128">
        <f t="shared" si="35"/>
        <v>0</v>
      </c>
      <c r="H68" s="127">
        <f t="shared" si="35"/>
        <v>8150000000</v>
      </c>
      <c r="I68" s="129">
        <f t="shared" si="35"/>
        <v>8097009357</v>
      </c>
      <c r="J68" s="92">
        <f t="shared" si="35"/>
        <v>0</v>
      </c>
      <c r="K68" s="127">
        <f t="shared" si="35"/>
        <v>5155000</v>
      </c>
      <c r="L68" s="127">
        <f t="shared" si="35"/>
        <v>8102164357</v>
      </c>
      <c r="M68" s="158">
        <f>L68-H68</f>
        <v>-47835643</v>
      </c>
      <c r="N68" s="113"/>
    </row>
    <row r="69" spans="1:14" ht="24" customHeight="1">
      <c r="A69" s="123"/>
      <c r="B69" s="124"/>
      <c r="C69" s="131">
        <v>1</v>
      </c>
      <c r="D69" s="131"/>
      <c r="E69" s="139" t="s">
        <v>125</v>
      </c>
      <c r="F69" s="108">
        <v>8150000000</v>
      </c>
      <c r="G69" s="134">
        <v>0</v>
      </c>
      <c r="H69" s="140">
        <f>F69+G69</f>
        <v>8150000000</v>
      </c>
      <c r="I69" s="108">
        <v>8097009357</v>
      </c>
      <c r="J69" s="100">
        <v>0</v>
      </c>
      <c r="K69" s="108">
        <v>5155000</v>
      </c>
      <c r="L69" s="100">
        <f>I69+J69+K69</f>
        <v>8102164357</v>
      </c>
      <c r="M69" s="159">
        <f>L69-H69</f>
        <v>-47835643</v>
      </c>
      <c r="N69" s="55"/>
    </row>
    <row r="70" spans="1:14" ht="24" customHeight="1">
      <c r="A70" s="141"/>
      <c r="B70" s="142">
        <v>2</v>
      </c>
      <c r="C70" s="143"/>
      <c r="D70" s="143"/>
      <c r="E70" s="138" t="s">
        <v>126</v>
      </c>
      <c r="F70" s="128">
        <f>F71</f>
        <v>1428100000</v>
      </c>
      <c r="G70" s="128">
        <f aca="true" t="shared" si="36" ref="G70:M70">G71</f>
        <v>0</v>
      </c>
      <c r="H70" s="128">
        <f t="shared" si="36"/>
        <v>1428100000</v>
      </c>
      <c r="I70" s="97">
        <f t="shared" si="36"/>
        <v>1094494831</v>
      </c>
      <c r="J70" s="128">
        <f t="shared" si="36"/>
        <v>0</v>
      </c>
      <c r="K70" s="128">
        <f t="shared" si="36"/>
        <v>246441229</v>
      </c>
      <c r="L70" s="128">
        <f t="shared" si="36"/>
        <v>1340936060</v>
      </c>
      <c r="M70" s="158">
        <f t="shared" si="36"/>
        <v>-87163940</v>
      </c>
      <c r="N70" s="55"/>
    </row>
    <row r="71" spans="1:14" ht="24" customHeight="1">
      <c r="A71" s="141"/>
      <c r="B71" s="142"/>
      <c r="C71" s="143">
        <v>1</v>
      </c>
      <c r="D71" s="143"/>
      <c r="E71" s="144" t="s">
        <v>127</v>
      </c>
      <c r="F71" s="100">
        <v>1428100000</v>
      </c>
      <c r="G71" s="100">
        <v>0</v>
      </c>
      <c r="H71" s="134">
        <f>F71+G71</f>
        <v>1428100000</v>
      </c>
      <c r="I71" s="100">
        <v>1094494831</v>
      </c>
      <c r="J71" s="100">
        <v>0</v>
      </c>
      <c r="K71" s="100">
        <v>246441229</v>
      </c>
      <c r="L71" s="100">
        <f>I71+J71+K71</f>
        <v>1340936060</v>
      </c>
      <c r="M71" s="159">
        <f>L71-H71</f>
        <v>-87163940</v>
      </c>
      <c r="N71" s="55"/>
    </row>
    <row r="72" spans="1:14" ht="18" customHeight="1">
      <c r="A72" s="141"/>
      <c r="B72" s="142"/>
      <c r="C72" s="143"/>
      <c r="D72" s="143"/>
      <c r="E72" s="143"/>
      <c r="F72" s="143"/>
      <c r="G72" s="143"/>
      <c r="H72" s="143"/>
      <c r="I72" s="145"/>
      <c r="J72" s="143"/>
      <c r="K72" s="143"/>
      <c r="L72" s="143"/>
      <c r="M72" s="146"/>
      <c r="N72" s="55"/>
    </row>
    <row r="73" spans="1:14" ht="20.25" customHeight="1">
      <c r="A73" s="141"/>
      <c r="B73" s="142"/>
      <c r="C73" s="143"/>
      <c r="D73" s="143"/>
      <c r="E73" s="143"/>
      <c r="F73" s="143"/>
      <c r="G73" s="143"/>
      <c r="H73" s="143"/>
      <c r="I73" s="145"/>
      <c r="J73" s="143"/>
      <c r="K73" s="143"/>
      <c r="L73" s="143"/>
      <c r="M73" s="146"/>
      <c r="N73" s="55"/>
    </row>
    <row r="74" spans="1:14" ht="21.75" customHeight="1">
      <c r="A74" s="141"/>
      <c r="B74" s="142"/>
      <c r="C74" s="143"/>
      <c r="D74" s="143"/>
      <c r="E74" s="143"/>
      <c r="F74" s="143"/>
      <c r="G74" s="143"/>
      <c r="H74" s="143"/>
      <c r="I74" s="145"/>
      <c r="J74" s="143"/>
      <c r="K74" s="143"/>
      <c r="L74" s="143"/>
      <c r="M74" s="146"/>
      <c r="N74" s="55"/>
    </row>
    <row r="75" spans="1:14" ht="15" customHeight="1" thickBot="1">
      <c r="A75" s="147"/>
      <c r="B75" s="148"/>
      <c r="C75" s="149"/>
      <c r="D75" s="149"/>
      <c r="E75" s="149"/>
      <c r="F75" s="149"/>
      <c r="G75" s="149"/>
      <c r="H75" s="149"/>
      <c r="I75" s="150"/>
      <c r="J75" s="149"/>
      <c r="K75" s="149"/>
      <c r="L75" s="149"/>
      <c r="M75" s="151"/>
      <c r="N75" s="55"/>
    </row>
    <row r="76" spans="1:14" ht="15.75" hidden="1">
      <c r="A76" s="152"/>
      <c r="B76" s="152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55"/>
    </row>
    <row r="77" spans="1:14" ht="15.75" hidden="1">
      <c r="A77" s="115"/>
      <c r="B77" s="11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</row>
    <row r="78" spans="1:14" ht="61.5" customHeight="1" hidden="1">
      <c r="A78" s="115"/>
      <c r="B78" s="11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</row>
    <row r="79" spans="1:14" ht="34.5" customHeight="1" hidden="1">
      <c r="A79" s="115"/>
      <c r="B79" s="11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</row>
    <row r="80" spans="1:14" ht="20.25" customHeight="1" hidden="1">
      <c r="A80" s="115"/>
      <c r="B80" s="11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</row>
    <row r="81" spans="1:14" ht="15.75" hidden="1">
      <c r="A81" s="115"/>
      <c r="B81" s="11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</row>
    <row r="82" spans="1:14" ht="15.75" hidden="1">
      <c r="A82" s="115"/>
      <c r="B82" s="11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</row>
    <row r="83" spans="1:14" ht="15.75">
      <c r="A83" s="115"/>
      <c r="B83" s="11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</row>
    <row r="84" spans="1:14" ht="15.75">
      <c r="A84" s="115"/>
      <c r="B84" s="11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</row>
    <row r="85" spans="1:14" ht="15.75">
      <c r="A85" s="115"/>
      <c r="B85" s="11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</row>
    <row r="86" spans="1:14" ht="15.75">
      <c r="A86" s="115"/>
      <c r="B86" s="11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</row>
    <row r="87" spans="1:14" ht="15.75">
      <c r="A87" s="115"/>
      <c r="B87" s="11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</row>
    <row r="88" spans="1:14" ht="15.75">
      <c r="A88" s="115"/>
      <c r="B88" s="11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</row>
    <row r="89" spans="1:14" ht="15.75">
      <c r="A89" s="115"/>
      <c r="B89" s="11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</row>
    <row r="90" spans="1:14" ht="15.75">
      <c r="A90" s="115"/>
      <c r="B90" s="11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</row>
    <row r="91" spans="1:14" ht="15.75">
      <c r="A91" s="115"/>
      <c r="B91" s="11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</row>
    <row r="92" spans="1:14" ht="15.75">
      <c r="A92" s="115"/>
      <c r="B92" s="11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</row>
    <row r="93" spans="1:14" ht="15.75">
      <c r="A93" s="115"/>
      <c r="B93" s="11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</row>
    <row r="94" spans="1:13" s="154" customFormat="1" ht="16.5" thickBot="1">
      <c r="A94" s="115"/>
      <c r="B94" s="11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</row>
    <row r="95" spans="1:14" ht="15.75">
      <c r="A95" s="115"/>
      <c r="I95" s="55"/>
      <c r="N95" s="55"/>
    </row>
    <row r="96" spans="9:14" ht="15.75">
      <c r="I96" s="55"/>
      <c r="N96" s="55"/>
    </row>
    <row r="97" spans="9:14" ht="15.75">
      <c r="I97" s="55"/>
      <c r="N97" s="55"/>
    </row>
    <row r="98" spans="9:14" ht="15.75">
      <c r="I98" s="55"/>
      <c r="N98" s="55"/>
    </row>
    <row r="99" ht="15.75">
      <c r="I99" s="55"/>
    </row>
    <row r="100" ht="15.75">
      <c r="I100" s="55"/>
    </row>
    <row r="101" ht="15.75">
      <c r="I101" s="55"/>
    </row>
    <row r="102" ht="15.75">
      <c r="I102" s="55"/>
    </row>
    <row r="103" ht="15.75">
      <c r="I103" s="55"/>
    </row>
    <row r="104" ht="15.75">
      <c r="I104" s="55"/>
    </row>
    <row r="105" ht="15.75">
      <c r="I105" s="55"/>
    </row>
    <row r="106" ht="15.75">
      <c r="I106" s="55"/>
    </row>
    <row r="107" ht="15.75">
      <c r="I107" s="55"/>
    </row>
    <row r="108" ht="15.75">
      <c r="I108" s="55"/>
    </row>
    <row r="109" ht="15.75">
      <c r="I109" s="55"/>
    </row>
    <row r="110" ht="15.75">
      <c r="I110" s="55"/>
    </row>
    <row r="111" ht="15.75">
      <c r="I111" s="55"/>
    </row>
    <row r="112" ht="15.75">
      <c r="I112" s="55"/>
    </row>
    <row r="113" ht="15.75">
      <c r="I113" s="55"/>
    </row>
    <row r="114" ht="15.75">
      <c r="I114" s="55"/>
    </row>
  </sheetData>
  <mergeCells count="2">
    <mergeCell ref="M5:M6"/>
    <mergeCell ref="A5:E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會計管理中心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2009-04-29T04:59:56Z</dcterms:created>
  <dcterms:modified xsi:type="dcterms:W3CDTF">2009-04-29T07:46:20Z</dcterms:modified>
  <cp:category/>
  <cp:version/>
  <cp:contentType/>
  <cp:contentStatus/>
</cp:coreProperties>
</file>