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2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'表2'!$A$1:$J$72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<sst xmlns="http://schemas.openxmlformats.org/spreadsheetml/2006/main" count="87" uniqueCount="82">
  <si>
    <t>表Q01-A3</t>
  </si>
  <si>
    <t>單位：百萬元</t>
  </si>
  <si>
    <t>本 年 度 預 算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</si>
  <si>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</si>
  <si>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</si>
  <si>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</si>
  <si>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</si>
  <si>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</si>
  <si>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</si>
  <si>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</si>
  <si>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</si>
  <si>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</si>
  <si>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</si>
  <si>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</si>
  <si>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</si>
  <si>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</si>
  <si>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</si>
  <si>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</si>
  <si>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</si>
  <si>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</si>
  <si>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</si>
  <si>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</si>
  <si>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</si>
  <si>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</si>
  <si>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</si>
  <si>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</si>
  <si>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</si>
  <si>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</si>
  <si>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</si>
  <si>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</si>
  <si>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</si>
  <si>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</si>
  <si>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</si>
  <si>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</si>
  <si>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</si>
  <si>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</si>
  <si>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</si>
  <si>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</t>
  </si>
  <si>
    <t xml:space="preserve">  文化園區管理局</t>
  </si>
  <si>
    <t xml:space="preserve">  體育委員會</t>
  </si>
  <si>
    <t xml:space="preserve">  客家委員會及所屬</t>
  </si>
  <si>
    <t>　台灣省政府</t>
  </si>
  <si>
    <t>　台灣省諮議會</t>
  </si>
  <si>
    <t>　補助直轄市及縣市政府</t>
  </si>
  <si>
    <t>　福建省政府</t>
  </si>
  <si>
    <t>97年度中央政府各機關歲出預算截至97年12月底執行情形</t>
  </si>
  <si>
    <t>累     計    執    行    數</t>
  </si>
  <si>
    <r>
      <t>占預算</t>
    </r>
    <r>
      <rPr>
        <sz val="6"/>
        <rFont val="Times New Roman"/>
        <family val="1"/>
      </rPr>
      <t>%</t>
    </r>
  </si>
  <si>
    <t>1.總統府主管</t>
  </si>
  <si>
    <t>2.行政院主管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</si>
  <si>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</si>
  <si>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</si>
  <si>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</si>
  <si>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</si>
  <si>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</si>
  <si>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</si>
  <si>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</si>
  <si>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</si>
  <si>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</si>
  <si>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</si>
  <si>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</si>
  <si>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</si>
  <si>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</si>
  <si>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</si>
  <si>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</si>
  <si>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</si>
  <si>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t>19.原子能委員會主管</t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</si>
  <si>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</si>
  <si>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</si>
  <si>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</si>
  <si>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</si>
  <si>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</si>
  <si>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</si>
  <si>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 xml:space="preserve">  北、高市統籌分配稅款減少專案補助</t>
  </si>
  <si>
    <t>26.災害準備金</t>
  </si>
  <si>
    <t>27.第二預備金</t>
  </si>
  <si>
    <t>-</t>
  </si>
  <si>
    <t>合                        計</t>
  </si>
  <si>
    <t>註：1.表列累計執行數，含支出實現數、應付數及保留數。</t>
  </si>
  <si>
    <t xml:space="preserve">    2.表列第二預備金1.5億元為尚未動支之預算數，該預備金原預算數80億元，截至12月底止已動支78.5億元，係行政院、立法院、考試院、</t>
  </si>
  <si>
    <r>
      <t xml:space="preserve">    </t>
    </r>
    <r>
      <rPr>
        <sz val="11"/>
        <rFont val="標楷體"/>
        <family val="4"/>
      </rPr>
      <t xml:space="preserve">    內政部、財政部、教育部、法務部、經濟部、蒙藏委員會、衛生署、海巡署等主管機關動支，已併入各主管項下表達。</t>
    </r>
  </si>
  <si>
    <t xml:space="preserve">      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</si>
</sst>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#,##0.00_ "/>
  </numFmts>
  <fonts count="24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7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0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/>
    </xf>
    <xf numFmtId="37" fontId="16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5" xfId="19" applyFont="1" applyBorder="1" applyAlignment="1" applyProtection="1" quotePrefix="1">
      <alignment horizontal="center" vertical="center"/>
      <protection locked="0"/>
    </xf>
    <xf numFmtId="37" fontId="16" fillId="0" borderId="6" xfId="19" applyFont="1" applyBorder="1" applyAlignment="1" applyProtection="1">
      <alignment horizontal="centerContinuous"/>
      <protection locked="0"/>
    </xf>
    <xf numFmtId="37" fontId="16" fillId="0" borderId="6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6" fillId="0" borderId="7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8" xfId="19" applyFont="1" applyBorder="1" applyProtection="1">
      <alignment/>
      <protection locked="0"/>
    </xf>
    <xf numFmtId="37" fontId="10" fillId="0" borderId="9" xfId="19" applyFont="1" applyBorder="1" applyProtection="1">
      <alignment/>
      <protection locked="0"/>
    </xf>
    <xf numFmtId="37" fontId="10" fillId="0" borderId="9" xfId="19" applyFont="1" applyBorder="1" applyProtection="1">
      <alignment/>
      <protection/>
    </xf>
    <xf numFmtId="37" fontId="16" fillId="0" borderId="9" xfId="19" applyFont="1" applyBorder="1" applyAlignment="1" applyProtection="1">
      <alignment horizontal="center" vertical="center"/>
      <protection locked="0"/>
    </xf>
    <xf numFmtId="37" fontId="17" fillId="0" borderId="9" xfId="19" applyFont="1" applyBorder="1" applyAlignment="1" applyProtection="1">
      <alignment horizontal="center" vertical="center"/>
      <protection/>
    </xf>
    <xf numFmtId="37" fontId="10" fillId="0" borderId="9" xfId="19" applyFont="1" applyBorder="1" applyAlignment="1" applyProtection="1">
      <alignment horizontal="center" vertical="center"/>
      <protection locked="0"/>
    </xf>
    <xf numFmtId="37" fontId="17" fillId="0" borderId="10" xfId="19" applyFont="1" applyBorder="1" applyAlignment="1" applyProtection="1">
      <alignment horizontal="center" vertical="center"/>
      <protection/>
    </xf>
    <xf numFmtId="37" fontId="19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0" fillId="0" borderId="11" xfId="19" applyFont="1" applyBorder="1" applyAlignment="1" applyProtection="1">
      <alignment horizontal="left" vertical="center" indent="1"/>
      <protection locked="0"/>
    </xf>
    <xf numFmtId="180" fontId="6" fillId="0" borderId="1" xfId="19" applyNumberFormat="1" applyFont="1" applyBorder="1" applyAlignment="1" applyProtection="1">
      <alignment vertical="center"/>
      <protection locked="0"/>
    </xf>
    <xf numFmtId="180" fontId="6" fillId="0" borderId="1" xfId="19" applyNumberFormat="1" applyFont="1" applyBorder="1" applyAlignment="1" applyProtection="1">
      <alignment vertical="center"/>
      <protection/>
    </xf>
    <xf numFmtId="41" fontId="6" fillId="0" borderId="1" xfId="21" applyNumberFormat="1" applyFont="1" applyBorder="1" applyAlignment="1" applyProtection="1">
      <alignment horizontal="center" vertical="center"/>
      <protection/>
    </xf>
    <xf numFmtId="3" fontId="6" fillId="0" borderId="1" xfId="21" applyNumberFormat="1" applyFont="1" applyBorder="1" applyAlignment="1" applyProtection="1">
      <alignment horizontal="center" vertical="center"/>
      <protection/>
    </xf>
    <xf numFmtId="41" fontId="6" fillId="0" borderId="7" xfId="22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0" fillId="0" borderId="11" xfId="19" applyFont="1" applyBorder="1" applyAlignment="1" applyProtection="1" quotePrefix="1">
      <alignment horizontal="left" vertical="center" indent="1"/>
      <protection locked="0"/>
    </xf>
    <xf numFmtId="37" fontId="11" fillId="0" borderId="0" xfId="19" applyFont="1" applyFill="1" applyBorder="1" applyProtection="1">
      <alignment/>
      <protection locked="0"/>
    </xf>
    <xf numFmtId="37" fontId="10" fillId="0" borderId="12" xfId="19" applyFont="1" applyBorder="1" applyAlignment="1" applyProtection="1">
      <alignment horizontal="left" vertical="center" indent="1"/>
      <protection locked="0"/>
    </xf>
    <xf numFmtId="180" fontId="6" fillId="0" borderId="13" xfId="19" applyNumberFormat="1" applyFont="1" applyBorder="1" applyAlignment="1" applyProtection="1">
      <alignment vertical="center"/>
      <protection locked="0"/>
    </xf>
    <xf numFmtId="180" fontId="6" fillId="0" borderId="13" xfId="19" applyNumberFormat="1" applyFont="1" applyBorder="1" applyAlignment="1" applyProtection="1">
      <alignment vertical="center"/>
      <protection/>
    </xf>
    <xf numFmtId="41" fontId="6" fillId="0" borderId="13" xfId="21" applyNumberFormat="1" applyFont="1" applyBorder="1" applyAlignment="1" applyProtection="1">
      <alignment horizontal="center" vertical="center"/>
      <protection/>
    </xf>
    <xf numFmtId="3" fontId="6" fillId="0" borderId="13" xfId="21" applyNumberFormat="1" applyFont="1" applyBorder="1" applyAlignment="1" applyProtection="1">
      <alignment horizontal="center" vertical="center"/>
      <protection/>
    </xf>
    <xf numFmtId="41" fontId="6" fillId="0" borderId="14" xfId="22" applyNumberFormat="1" applyFont="1" applyBorder="1" applyAlignment="1" applyProtection="1">
      <alignment horizontal="center" vertical="center"/>
      <protection/>
    </xf>
    <xf numFmtId="37" fontId="10" fillId="0" borderId="8" xfId="19" applyFont="1" applyBorder="1" applyAlignment="1" applyProtection="1">
      <alignment horizontal="left" vertical="center" indent="1"/>
      <protection locked="0"/>
    </xf>
    <xf numFmtId="180" fontId="6" fillId="0" borderId="9" xfId="19" applyNumberFormat="1" applyFont="1" applyBorder="1" applyAlignment="1" applyProtection="1">
      <alignment vertical="center"/>
      <protection locked="0"/>
    </xf>
    <xf numFmtId="180" fontId="6" fillId="0" borderId="9" xfId="19" applyNumberFormat="1" applyFont="1" applyBorder="1" applyAlignment="1" applyProtection="1">
      <alignment vertical="center"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2" applyNumberFormat="1" applyFont="1" applyBorder="1" applyAlignment="1" applyProtection="1">
      <alignment horizontal="center" vertical="center"/>
      <protection/>
    </xf>
    <xf numFmtId="37" fontId="10" fillId="0" borderId="8" xfId="19" applyFont="1" applyBorder="1" applyAlignment="1" applyProtection="1" quotePrefix="1">
      <alignment horizontal="left" vertical="center" indent="1"/>
      <protection locked="0"/>
    </xf>
    <xf numFmtId="3" fontId="6" fillId="0" borderId="9" xfId="21" applyNumberFormat="1" applyFont="1" applyBorder="1" applyAlignment="1" applyProtection="1">
      <alignment horizontal="center" vertical="center"/>
      <protection/>
    </xf>
    <xf numFmtId="37" fontId="16" fillId="0" borderId="11" xfId="19" applyFont="1" applyBorder="1" applyAlignment="1" applyProtection="1">
      <alignment horizontal="left" vertical="center" indent="1"/>
      <protection locked="0"/>
    </xf>
    <xf numFmtId="37" fontId="16" fillId="0" borderId="8" xfId="19" applyFont="1" applyBorder="1" applyAlignment="1" applyProtection="1">
      <alignment horizontal="left" vertical="center" indent="1"/>
      <protection locked="0"/>
    </xf>
    <xf numFmtId="37" fontId="16" fillId="0" borderId="12" xfId="19" applyFont="1" applyBorder="1" applyAlignment="1" applyProtection="1">
      <alignment horizontal="left" vertical="center" indent="1"/>
      <protection locked="0"/>
    </xf>
    <xf numFmtId="37" fontId="10" fillId="0" borderId="11" xfId="19" applyFont="1" applyBorder="1" applyAlignment="1" applyProtection="1" quotePrefix="1">
      <alignment horizontal="left" vertical="center" indent="2"/>
      <protection locked="0"/>
    </xf>
    <xf numFmtId="37" fontId="21" fillId="0" borderId="11" xfId="19" applyFont="1" applyBorder="1" applyAlignment="1" applyProtection="1" quotePrefix="1">
      <alignment horizontal="left" vertical="center" indent="2"/>
      <protection locked="0"/>
    </xf>
    <xf numFmtId="180" fontId="6" fillId="0" borderId="1" xfId="19" applyNumberFormat="1" applyFont="1" applyBorder="1" applyAlignment="1" applyProtection="1" quotePrefix="1">
      <alignment horizontal="right" vertical="center"/>
      <protection locked="0"/>
    </xf>
    <xf numFmtId="180" fontId="6" fillId="0" borderId="1" xfId="19" applyNumberFormat="1" applyFont="1" applyBorder="1" applyAlignment="1" applyProtection="1" quotePrefix="1">
      <alignment horizontal="center" vertical="center"/>
      <protection locked="0"/>
    </xf>
    <xf numFmtId="180" fontId="6" fillId="0" borderId="7" xfId="19" applyNumberFormat="1" applyFont="1" applyBorder="1" applyAlignment="1" applyProtection="1" quotePrefix="1">
      <alignment horizontal="right" vertical="center"/>
      <protection locked="0"/>
    </xf>
    <xf numFmtId="37" fontId="22" fillId="0" borderId="12" xfId="19" applyFont="1" applyBorder="1" applyAlignment="1" applyProtection="1">
      <alignment horizontal="center"/>
      <protection locked="0"/>
    </xf>
    <xf numFmtId="180" fontId="23" fillId="0" borderId="13" xfId="19" applyNumberFormat="1" applyFont="1" applyBorder="1" applyAlignment="1" applyProtection="1">
      <alignment/>
      <protection locked="0"/>
    </xf>
    <xf numFmtId="41" fontId="23" fillId="0" borderId="13" xfId="21" applyNumberFormat="1" applyFont="1" applyBorder="1" applyAlignment="1" applyProtection="1">
      <alignment horizontal="center" vertical="center"/>
      <protection/>
    </xf>
    <xf numFmtId="3" fontId="23" fillId="0" borderId="13" xfId="21" applyNumberFormat="1" applyFont="1" applyBorder="1" applyAlignment="1" applyProtection="1">
      <alignment horizontal="center" vertical="center"/>
      <protection/>
    </xf>
    <xf numFmtId="180" fontId="23" fillId="0" borderId="13" xfId="19" applyNumberFormat="1" applyFont="1" applyBorder="1" applyAlignment="1" applyProtection="1">
      <alignment vertical="center"/>
      <protection/>
    </xf>
    <xf numFmtId="41" fontId="23" fillId="0" borderId="14" xfId="22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0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21" fillId="0" borderId="0" xfId="19" applyFont="1" applyBorder="1" applyAlignment="1" applyProtection="1">
      <alignment horizontal="left" wrapText="1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" fillId="0" borderId="0" xfId="19" applyFont="1" applyBorder="1" applyAlignment="1" applyProtection="1">
      <alignment horizontal="left" wrapText="1"/>
      <protection locked="0"/>
    </xf>
    <xf numFmtId="37" fontId="21" fillId="0" borderId="0" xfId="19" applyFont="1" applyBorder="1" applyAlignment="1" applyProtection="1">
      <alignment horizontal="left"/>
      <protection locked="0"/>
    </xf>
    <xf numFmtId="37" fontId="10" fillId="0" borderId="0" xfId="19" applyFont="1" applyProtection="1">
      <alignment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Percent" xfId="24"/>
    <cellStyle name="Currency" xfId="25"/>
    <cellStyle name="Currency [0]" xfId="26"/>
    <cellStyle name="貨幣[0]_A-DET07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workbookViewId="0" topLeftCell="A2">
      <pane xSplit="1" ySplit="5" topLeftCell="B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61" sqref="C61"/>
    </sheetView>
  </sheetViews>
  <sheetFormatPr defaultColWidth="9.00390625" defaultRowHeight="16.5"/>
  <cols>
    <col min="1" max="1" width="38.25390625" style="87" customWidth="1"/>
    <col min="2" max="3" width="12.25390625" style="2" customWidth="1"/>
    <col min="4" max="4" width="12.25390625" style="3" customWidth="1"/>
    <col min="5" max="5" width="12.50390625" style="2" customWidth="1"/>
    <col min="6" max="6" width="5.875" style="2" customWidth="1"/>
    <col min="7" max="7" width="12.50390625" style="2" customWidth="1"/>
    <col min="8" max="8" width="5.375" style="2" customWidth="1"/>
    <col min="9" max="9" width="12.25390625" style="3" customWidth="1"/>
    <col min="10" max="10" width="6.00390625" style="3" customWidth="1"/>
    <col min="11" max="11" width="10.875" style="83" customWidth="1"/>
    <col min="12" max="12" width="10.125" style="83" customWidth="1"/>
    <col min="13" max="13" width="9.00390625" style="83" customWidth="1"/>
    <col min="14" max="16384" width="9.00390625" style="84" customWidth="1"/>
  </cols>
  <sheetData>
    <row r="1" spans="1:13" s="2" customFormat="1" ht="35.25" customHeight="1" hidden="1">
      <c r="A1" s="1" t="s">
        <v>0</v>
      </c>
      <c r="D1" s="3"/>
      <c r="I1" s="3"/>
      <c r="J1" s="3"/>
      <c r="K1" s="4"/>
      <c r="L1" s="4"/>
      <c r="M1" s="4"/>
    </row>
    <row r="2" spans="1:13" s="9" customFormat="1" ht="36" customHeight="1">
      <c r="A2" s="5" t="s">
        <v>45</v>
      </c>
      <c r="B2" s="6"/>
      <c r="C2" s="6"/>
      <c r="D2" s="7"/>
      <c r="E2" s="6"/>
      <c r="F2" s="6"/>
      <c r="G2" s="6"/>
      <c r="H2" s="6"/>
      <c r="I2" s="7"/>
      <c r="J2" s="7"/>
      <c r="K2" s="8"/>
      <c r="L2" s="8"/>
      <c r="M2" s="8"/>
    </row>
    <row r="3" spans="1:13" s="15" customFormat="1" ht="22.5" customHeight="1" thickBot="1">
      <c r="A3" s="10"/>
      <c r="B3" s="11"/>
      <c r="C3" s="11"/>
      <c r="D3" s="12"/>
      <c r="E3" s="11"/>
      <c r="F3" s="11"/>
      <c r="G3" s="11"/>
      <c r="H3" s="11"/>
      <c r="I3" s="12"/>
      <c r="J3" s="13" t="s">
        <v>1</v>
      </c>
      <c r="K3" s="14"/>
      <c r="L3" s="14"/>
      <c r="M3" s="14"/>
    </row>
    <row r="4" spans="1:13" s="22" customFormat="1" ht="21" customHeight="1">
      <c r="A4" s="16"/>
      <c r="B4" s="17" t="s">
        <v>2</v>
      </c>
      <c r="C4" s="18"/>
      <c r="D4" s="19"/>
      <c r="E4" s="18" t="s">
        <v>46</v>
      </c>
      <c r="F4" s="18"/>
      <c r="G4" s="18"/>
      <c r="H4" s="18"/>
      <c r="I4" s="19"/>
      <c r="J4" s="20"/>
      <c r="K4" s="21"/>
      <c r="L4" s="21"/>
      <c r="M4" s="21"/>
    </row>
    <row r="5" spans="1:13" s="30" customFormat="1" ht="28.5" customHeight="1">
      <c r="A5" s="23" t="s">
        <v>3</v>
      </c>
      <c r="B5" s="24" t="s">
        <v>4</v>
      </c>
      <c r="C5" s="24" t="s">
        <v>5</v>
      </c>
      <c r="D5" s="25" t="s">
        <v>6</v>
      </c>
      <c r="E5" s="26" t="s">
        <v>7</v>
      </c>
      <c r="F5" s="26"/>
      <c r="G5" s="26" t="s">
        <v>8</v>
      </c>
      <c r="H5" s="26"/>
      <c r="I5" s="27" t="s">
        <v>9</v>
      </c>
      <c r="J5" s="28"/>
      <c r="K5" s="29"/>
      <c r="L5" s="29"/>
      <c r="M5" s="29"/>
    </row>
    <row r="6" spans="1:13" s="39" customFormat="1" ht="20.25" customHeight="1">
      <c r="A6" s="31"/>
      <c r="B6" s="32"/>
      <c r="C6" s="32"/>
      <c r="D6" s="33"/>
      <c r="E6" s="34" t="s">
        <v>10</v>
      </c>
      <c r="F6" s="35" t="s">
        <v>11</v>
      </c>
      <c r="G6" s="34" t="s">
        <v>10</v>
      </c>
      <c r="H6" s="35" t="s">
        <v>11</v>
      </c>
      <c r="I6" s="36" t="s">
        <v>10</v>
      </c>
      <c r="J6" s="37" t="s">
        <v>47</v>
      </c>
      <c r="K6" s="38"/>
      <c r="L6" s="38"/>
      <c r="M6" s="38"/>
    </row>
    <row r="7" spans="1:13" s="47" customFormat="1" ht="18" customHeight="1">
      <c r="A7" s="40" t="s">
        <v>48</v>
      </c>
      <c r="B7" s="41">
        <v>9041</v>
      </c>
      <c r="C7" s="41">
        <v>3022</v>
      </c>
      <c r="D7" s="42">
        <f aca="true" t="shared" si="0" ref="D7:D38">B7+C7</f>
        <v>12063</v>
      </c>
      <c r="E7" s="41">
        <v>8727</v>
      </c>
      <c r="F7" s="43">
        <f aca="true" t="shared" si="1" ref="F7:F38">IF(OR(E7=0,B7=0),"  ",E7/B7*100)</f>
        <v>96.52693286140914</v>
      </c>
      <c r="G7" s="41">
        <v>2992</v>
      </c>
      <c r="H7" s="44">
        <f aca="true" t="shared" si="2" ref="H7:H38">IF(OR(G7=0,C7=0),"  -",G7/C7*100)</f>
        <v>99.00727994705493</v>
      </c>
      <c r="I7" s="42">
        <f aca="true" t="shared" si="3" ref="I7:I38">IF(G7+E7=0,"  ",G7+E7)</f>
        <v>11719</v>
      </c>
      <c r="J7" s="45">
        <f aca="true" t="shared" si="4" ref="J7:J38">IF(OR(I7=0,D7=0),"  ",I7/D7*100)</f>
        <v>97.14830473348255</v>
      </c>
      <c r="K7" s="46"/>
      <c r="L7" s="46"/>
      <c r="M7" s="46"/>
    </row>
    <row r="8" spans="1:13" s="47" customFormat="1" ht="18" customHeight="1">
      <c r="A8" s="40" t="s">
        <v>49</v>
      </c>
      <c r="B8" s="41">
        <f>SUM(B9:B37)</f>
        <v>29334</v>
      </c>
      <c r="C8" s="41">
        <f>SUM(C9:C37)</f>
        <v>21976</v>
      </c>
      <c r="D8" s="42">
        <f t="shared" si="0"/>
        <v>51310</v>
      </c>
      <c r="E8" s="41">
        <f>SUM(E9:E37)</f>
        <v>27822</v>
      </c>
      <c r="F8" s="43">
        <f t="shared" si="1"/>
        <v>94.84557169155246</v>
      </c>
      <c r="G8" s="41">
        <f>SUM(G9:G37)</f>
        <v>15618</v>
      </c>
      <c r="H8" s="44">
        <f t="shared" si="2"/>
        <v>71.06843829632327</v>
      </c>
      <c r="I8" s="42">
        <f t="shared" si="3"/>
        <v>43440</v>
      </c>
      <c r="J8" s="45">
        <f t="shared" si="4"/>
        <v>84.66185928668875</v>
      </c>
      <c r="K8" s="46"/>
      <c r="L8" s="46"/>
      <c r="M8" s="46"/>
    </row>
    <row r="9" spans="1:13" s="47" customFormat="1" ht="18" customHeight="1">
      <c r="A9" s="48" t="s">
        <v>12</v>
      </c>
      <c r="B9" s="41">
        <v>735</v>
      </c>
      <c r="C9" s="41">
        <v>53</v>
      </c>
      <c r="D9" s="42">
        <f t="shared" si="0"/>
        <v>788</v>
      </c>
      <c r="E9" s="41">
        <v>699</v>
      </c>
      <c r="F9" s="43">
        <f t="shared" si="1"/>
        <v>95.10204081632652</v>
      </c>
      <c r="G9" s="41">
        <v>48</v>
      </c>
      <c r="H9" s="44">
        <f t="shared" si="2"/>
        <v>90.56603773584906</v>
      </c>
      <c r="I9" s="42">
        <f t="shared" si="3"/>
        <v>747</v>
      </c>
      <c r="J9" s="45">
        <f t="shared" si="4"/>
        <v>94.79695431472082</v>
      </c>
      <c r="K9" s="46"/>
      <c r="L9" s="46"/>
      <c r="M9" s="46"/>
    </row>
    <row r="10" spans="1:13" s="47" customFormat="1" ht="18" customHeight="1">
      <c r="A10" s="48" t="s">
        <v>13</v>
      </c>
      <c r="B10" s="41">
        <v>822</v>
      </c>
      <c r="C10" s="41">
        <v>25</v>
      </c>
      <c r="D10" s="42">
        <f t="shared" si="0"/>
        <v>847</v>
      </c>
      <c r="E10" s="41">
        <v>767</v>
      </c>
      <c r="F10" s="43">
        <f t="shared" si="1"/>
        <v>93.30900243309003</v>
      </c>
      <c r="G10" s="41">
        <v>25</v>
      </c>
      <c r="H10" s="44">
        <f t="shared" si="2"/>
        <v>100</v>
      </c>
      <c r="I10" s="42">
        <f t="shared" si="3"/>
        <v>792</v>
      </c>
      <c r="J10" s="45">
        <f t="shared" si="4"/>
        <v>93.5064935064935</v>
      </c>
      <c r="K10" s="46"/>
      <c r="L10" s="46"/>
      <c r="M10" s="46"/>
    </row>
    <row r="11" spans="1:13" s="47" customFormat="1" ht="18" customHeight="1">
      <c r="A11" s="48" t="s">
        <v>14</v>
      </c>
      <c r="B11" s="41">
        <v>202</v>
      </c>
      <c r="C11" s="41">
        <v>27</v>
      </c>
      <c r="D11" s="42">
        <f t="shared" si="0"/>
        <v>229</v>
      </c>
      <c r="E11" s="41">
        <v>188</v>
      </c>
      <c r="F11" s="43">
        <f t="shared" si="1"/>
        <v>93.06930693069307</v>
      </c>
      <c r="G11" s="41">
        <v>27</v>
      </c>
      <c r="H11" s="44">
        <f t="shared" si="2"/>
        <v>100</v>
      </c>
      <c r="I11" s="42">
        <f t="shared" si="3"/>
        <v>215</v>
      </c>
      <c r="J11" s="45">
        <f t="shared" si="4"/>
        <v>93.88646288209607</v>
      </c>
      <c r="K11" s="46"/>
      <c r="L11" s="46"/>
      <c r="M11" s="46"/>
    </row>
    <row r="12" spans="1:13" s="47" customFormat="1" ht="18" customHeight="1">
      <c r="A12" s="48" t="s">
        <v>15</v>
      </c>
      <c r="B12" s="41">
        <v>3454</v>
      </c>
      <c r="C12" s="41">
        <v>110</v>
      </c>
      <c r="D12" s="42">
        <f t="shared" si="0"/>
        <v>3564</v>
      </c>
      <c r="E12" s="41">
        <v>3310</v>
      </c>
      <c r="F12" s="43">
        <f t="shared" si="1"/>
        <v>95.830920671685</v>
      </c>
      <c r="G12" s="41">
        <v>107</v>
      </c>
      <c r="H12" s="44">
        <f t="shared" si="2"/>
        <v>97.27272727272728</v>
      </c>
      <c r="I12" s="42">
        <f t="shared" si="3"/>
        <v>3417</v>
      </c>
      <c r="J12" s="45">
        <f t="shared" si="4"/>
        <v>95.87542087542089</v>
      </c>
      <c r="K12" s="46"/>
      <c r="L12" s="46"/>
      <c r="M12" s="46"/>
    </row>
    <row r="13" spans="1:13" s="47" customFormat="1" ht="18" customHeight="1">
      <c r="A13" s="48" t="s">
        <v>16</v>
      </c>
      <c r="B13" s="41">
        <v>2945</v>
      </c>
      <c r="C13" s="41">
        <v>51</v>
      </c>
      <c r="D13" s="42">
        <f t="shared" si="0"/>
        <v>2996</v>
      </c>
      <c r="E13" s="41">
        <v>2773</v>
      </c>
      <c r="F13" s="43">
        <f t="shared" si="1"/>
        <v>94.15959252971138</v>
      </c>
      <c r="G13" s="41">
        <v>43</v>
      </c>
      <c r="H13" s="44">
        <f t="shared" si="2"/>
        <v>84.31372549019608</v>
      </c>
      <c r="I13" s="42">
        <f t="shared" si="3"/>
        <v>2816</v>
      </c>
      <c r="J13" s="45">
        <f t="shared" si="4"/>
        <v>93.99198931909211</v>
      </c>
      <c r="K13" s="46"/>
      <c r="L13" s="46"/>
      <c r="M13" s="46"/>
    </row>
    <row r="14" spans="1:13" s="47" customFormat="1" ht="18" customHeight="1">
      <c r="A14" s="48" t="s">
        <v>17</v>
      </c>
      <c r="B14" s="41">
        <v>135</v>
      </c>
      <c r="C14" s="41">
        <v>11</v>
      </c>
      <c r="D14" s="42">
        <f t="shared" si="0"/>
        <v>146</v>
      </c>
      <c r="E14" s="41">
        <v>119</v>
      </c>
      <c r="F14" s="43">
        <f t="shared" si="1"/>
        <v>88.14814814814815</v>
      </c>
      <c r="G14" s="41">
        <v>11</v>
      </c>
      <c r="H14" s="44">
        <f t="shared" si="2"/>
        <v>100</v>
      </c>
      <c r="I14" s="42">
        <f t="shared" si="3"/>
        <v>130</v>
      </c>
      <c r="J14" s="45">
        <f t="shared" si="4"/>
        <v>89.04109589041096</v>
      </c>
      <c r="K14" s="46"/>
      <c r="L14" s="46"/>
      <c r="M14" s="46"/>
    </row>
    <row r="15" spans="1:13" s="47" customFormat="1" ht="18" customHeight="1">
      <c r="A15" s="48" t="s">
        <v>18</v>
      </c>
      <c r="B15" s="41">
        <v>225</v>
      </c>
      <c r="C15" s="41">
        <v>3</v>
      </c>
      <c r="D15" s="42">
        <f t="shared" si="0"/>
        <v>228</v>
      </c>
      <c r="E15" s="41">
        <v>198</v>
      </c>
      <c r="F15" s="43">
        <f t="shared" si="1"/>
        <v>88</v>
      </c>
      <c r="G15" s="41">
        <v>3</v>
      </c>
      <c r="H15" s="44">
        <f t="shared" si="2"/>
        <v>100</v>
      </c>
      <c r="I15" s="42">
        <f t="shared" si="3"/>
        <v>201</v>
      </c>
      <c r="J15" s="45">
        <f t="shared" si="4"/>
        <v>88.1578947368421</v>
      </c>
      <c r="K15" s="46"/>
      <c r="L15" s="46"/>
      <c r="M15" s="46"/>
    </row>
    <row r="16" spans="1:13" s="47" customFormat="1" ht="18" customHeight="1">
      <c r="A16" s="48" t="s">
        <v>19</v>
      </c>
      <c r="B16" s="41">
        <v>135</v>
      </c>
      <c r="C16" s="41">
        <v>9</v>
      </c>
      <c r="D16" s="42">
        <f t="shared" si="0"/>
        <v>144</v>
      </c>
      <c r="E16" s="41">
        <v>134</v>
      </c>
      <c r="F16" s="43">
        <f t="shared" si="1"/>
        <v>99.25925925925925</v>
      </c>
      <c r="G16" s="41">
        <v>9</v>
      </c>
      <c r="H16" s="44">
        <f t="shared" si="2"/>
        <v>100</v>
      </c>
      <c r="I16" s="42">
        <f t="shared" si="3"/>
        <v>143</v>
      </c>
      <c r="J16" s="45">
        <f t="shared" si="4"/>
        <v>99.30555555555556</v>
      </c>
      <c r="K16" s="46"/>
      <c r="L16" s="46"/>
      <c r="M16" s="46"/>
    </row>
    <row r="17" spans="1:13" s="47" customFormat="1" ht="18" customHeight="1">
      <c r="A17" s="48" t="s">
        <v>20</v>
      </c>
      <c r="B17" s="41">
        <v>605</v>
      </c>
      <c r="C17" s="41">
        <v>96</v>
      </c>
      <c r="D17" s="42">
        <f t="shared" si="0"/>
        <v>701</v>
      </c>
      <c r="E17" s="41">
        <v>596</v>
      </c>
      <c r="F17" s="43">
        <f t="shared" si="1"/>
        <v>98.51239669421487</v>
      </c>
      <c r="G17" s="41">
        <v>95</v>
      </c>
      <c r="H17" s="44">
        <f t="shared" si="2"/>
        <v>98.95833333333334</v>
      </c>
      <c r="I17" s="42">
        <f t="shared" si="3"/>
        <v>691</v>
      </c>
      <c r="J17" s="45">
        <f t="shared" si="4"/>
        <v>98.5734664764622</v>
      </c>
      <c r="K17" s="46"/>
      <c r="L17" s="46"/>
      <c r="M17" s="46"/>
    </row>
    <row r="18" spans="1:13" s="47" customFormat="1" ht="18" customHeight="1">
      <c r="A18" s="48" t="s">
        <v>21</v>
      </c>
      <c r="B18" s="41">
        <v>886</v>
      </c>
      <c r="C18" s="41">
        <v>3206</v>
      </c>
      <c r="D18" s="42">
        <f t="shared" si="0"/>
        <v>4092</v>
      </c>
      <c r="E18" s="41">
        <v>744</v>
      </c>
      <c r="F18" s="43">
        <f t="shared" si="1"/>
        <v>83.97291196388262</v>
      </c>
      <c r="G18" s="41">
        <v>3206</v>
      </c>
      <c r="H18" s="44">
        <f t="shared" si="2"/>
        <v>100</v>
      </c>
      <c r="I18" s="42">
        <f t="shared" si="3"/>
        <v>3950</v>
      </c>
      <c r="J18" s="45">
        <f t="shared" si="4"/>
        <v>96.52981427174976</v>
      </c>
      <c r="K18" s="46"/>
      <c r="L18" s="46"/>
      <c r="M18" s="46"/>
    </row>
    <row r="19" spans="1:13" s="47" customFormat="1" ht="18" customHeight="1">
      <c r="A19" s="48" t="s">
        <v>22</v>
      </c>
      <c r="B19" s="41">
        <v>179</v>
      </c>
      <c r="C19" s="41">
        <v>1</v>
      </c>
      <c r="D19" s="42">
        <f t="shared" si="0"/>
        <v>180</v>
      </c>
      <c r="E19" s="41">
        <v>166</v>
      </c>
      <c r="F19" s="43">
        <f t="shared" si="1"/>
        <v>92.73743016759776</v>
      </c>
      <c r="G19" s="41">
        <v>1</v>
      </c>
      <c r="H19" s="44">
        <f t="shared" si="2"/>
        <v>100</v>
      </c>
      <c r="I19" s="42">
        <f t="shared" si="3"/>
        <v>167</v>
      </c>
      <c r="J19" s="45">
        <f t="shared" si="4"/>
        <v>92.77777777777779</v>
      </c>
      <c r="K19" s="46"/>
      <c r="L19" s="46"/>
      <c r="M19" s="46"/>
    </row>
    <row r="20" spans="1:13" s="47" customFormat="1" ht="18" customHeight="1">
      <c r="A20" s="48" t="s">
        <v>23</v>
      </c>
      <c r="B20" s="41">
        <v>241</v>
      </c>
      <c r="C20" s="41">
        <v>1</v>
      </c>
      <c r="D20" s="42">
        <f t="shared" si="0"/>
        <v>242</v>
      </c>
      <c r="E20" s="41">
        <v>226</v>
      </c>
      <c r="F20" s="43">
        <f t="shared" si="1"/>
        <v>93.7759336099585</v>
      </c>
      <c r="G20" s="41">
        <v>1</v>
      </c>
      <c r="H20" s="44">
        <f t="shared" si="2"/>
        <v>100</v>
      </c>
      <c r="I20" s="42">
        <f t="shared" si="3"/>
        <v>227</v>
      </c>
      <c r="J20" s="45">
        <f t="shared" si="4"/>
        <v>93.80165289256198</v>
      </c>
      <c r="K20" s="46"/>
      <c r="L20" s="46"/>
      <c r="M20" s="46"/>
    </row>
    <row r="21" spans="1:13" s="47" customFormat="1" ht="18" customHeight="1">
      <c r="A21" s="48" t="s">
        <v>24</v>
      </c>
      <c r="B21" s="41">
        <v>239</v>
      </c>
      <c r="C21" s="41">
        <v>2</v>
      </c>
      <c r="D21" s="42">
        <f t="shared" si="0"/>
        <v>241</v>
      </c>
      <c r="E21" s="41">
        <v>222</v>
      </c>
      <c r="F21" s="43">
        <f t="shared" si="1"/>
        <v>92.88702928870293</v>
      </c>
      <c r="G21" s="41">
        <v>2</v>
      </c>
      <c r="H21" s="44">
        <f t="shared" si="2"/>
        <v>100</v>
      </c>
      <c r="I21" s="42">
        <f t="shared" si="3"/>
        <v>224</v>
      </c>
      <c r="J21" s="45">
        <f t="shared" si="4"/>
        <v>92.9460580912863</v>
      </c>
      <c r="K21" s="46"/>
      <c r="L21" s="46"/>
      <c r="M21" s="46"/>
    </row>
    <row r="22" spans="1:13" s="47" customFormat="1" ht="18" customHeight="1">
      <c r="A22" s="48" t="s">
        <v>25</v>
      </c>
      <c r="B22" s="41">
        <v>83</v>
      </c>
      <c r="C22" s="41">
        <v>0</v>
      </c>
      <c r="D22" s="42">
        <f t="shared" si="0"/>
        <v>83</v>
      </c>
      <c r="E22" s="41">
        <v>77</v>
      </c>
      <c r="F22" s="43">
        <f t="shared" si="1"/>
        <v>92.7710843373494</v>
      </c>
      <c r="G22" s="41">
        <v>0</v>
      </c>
      <c r="H22" s="44" t="str">
        <f t="shared" si="2"/>
        <v>  -</v>
      </c>
      <c r="I22" s="42">
        <f t="shared" si="3"/>
        <v>77</v>
      </c>
      <c r="J22" s="45">
        <f t="shared" si="4"/>
        <v>92.7710843373494</v>
      </c>
      <c r="K22" s="46"/>
      <c r="L22" s="46"/>
      <c r="M22" s="46"/>
    </row>
    <row r="23" spans="1:13" s="47" customFormat="1" ht="18" customHeight="1">
      <c r="A23" s="48" t="s">
        <v>26</v>
      </c>
      <c r="B23" s="41">
        <v>252</v>
      </c>
      <c r="C23" s="41">
        <v>0</v>
      </c>
      <c r="D23" s="42">
        <f t="shared" si="0"/>
        <v>252</v>
      </c>
      <c r="E23" s="41">
        <v>235</v>
      </c>
      <c r="F23" s="43">
        <f t="shared" si="1"/>
        <v>93.25396825396825</v>
      </c>
      <c r="G23" s="41">
        <v>0</v>
      </c>
      <c r="H23" s="44" t="str">
        <f t="shared" si="2"/>
        <v>  -</v>
      </c>
      <c r="I23" s="42">
        <f t="shared" si="3"/>
        <v>235</v>
      </c>
      <c r="J23" s="45">
        <f t="shared" si="4"/>
        <v>93.25396825396825</v>
      </c>
      <c r="K23" s="46"/>
      <c r="L23" s="46"/>
      <c r="M23" s="46"/>
    </row>
    <row r="24" spans="1:13" s="47" customFormat="1" ht="18" customHeight="1">
      <c r="A24" s="40" t="s">
        <v>27</v>
      </c>
      <c r="B24" s="41">
        <v>2372</v>
      </c>
      <c r="C24" s="41">
        <v>50</v>
      </c>
      <c r="D24" s="42">
        <f t="shared" si="0"/>
        <v>2422</v>
      </c>
      <c r="E24" s="41">
        <v>2247</v>
      </c>
      <c r="F24" s="43">
        <f t="shared" si="1"/>
        <v>94.73018549747049</v>
      </c>
      <c r="G24" s="41">
        <v>49</v>
      </c>
      <c r="H24" s="44">
        <f t="shared" si="2"/>
        <v>98</v>
      </c>
      <c r="I24" s="42">
        <f t="shared" si="3"/>
        <v>2296</v>
      </c>
      <c r="J24" s="45">
        <f t="shared" si="4"/>
        <v>94.79768786127167</v>
      </c>
      <c r="K24" s="46"/>
      <c r="L24" s="46"/>
      <c r="M24" s="46"/>
    </row>
    <row r="25" spans="1:13" s="47" customFormat="1" ht="18" customHeight="1">
      <c r="A25" s="48" t="s">
        <v>28</v>
      </c>
      <c r="B25" s="41">
        <v>3509</v>
      </c>
      <c r="C25" s="41">
        <v>2399</v>
      </c>
      <c r="D25" s="42">
        <f t="shared" si="0"/>
        <v>5908</v>
      </c>
      <c r="E25" s="41">
        <v>3295</v>
      </c>
      <c r="F25" s="43">
        <f t="shared" si="1"/>
        <v>93.9013964092334</v>
      </c>
      <c r="G25" s="41">
        <v>2017</v>
      </c>
      <c r="H25" s="44">
        <f t="shared" si="2"/>
        <v>84.07669862442685</v>
      </c>
      <c r="I25" s="42">
        <f t="shared" si="3"/>
        <v>5312</v>
      </c>
      <c r="J25" s="45">
        <f t="shared" si="4"/>
        <v>89.91198375084632</v>
      </c>
      <c r="K25" s="46"/>
      <c r="L25" s="46"/>
      <c r="M25" s="46"/>
    </row>
    <row r="26" spans="1:13" s="47" customFormat="1" ht="18" customHeight="1">
      <c r="A26" s="48" t="s">
        <v>29</v>
      </c>
      <c r="B26" s="41">
        <v>432</v>
      </c>
      <c r="C26" s="41">
        <v>10</v>
      </c>
      <c r="D26" s="42">
        <f t="shared" si="0"/>
        <v>442</v>
      </c>
      <c r="E26" s="41">
        <v>389</v>
      </c>
      <c r="F26" s="43">
        <f t="shared" si="1"/>
        <v>90.04629629629629</v>
      </c>
      <c r="G26" s="41">
        <v>9</v>
      </c>
      <c r="H26" s="44">
        <f t="shared" si="2"/>
        <v>90</v>
      </c>
      <c r="I26" s="42">
        <f t="shared" si="3"/>
        <v>398</v>
      </c>
      <c r="J26" s="45">
        <f t="shared" si="4"/>
        <v>90.04524886877829</v>
      </c>
      <c r="K26" s="49"/>
      <c r="L26" s="46"/>
      <c r="M26" s="46"/>
    </row>
    <row r="27" spans="1:13" s="47" customFormat="1" ht="18" customHeight="1">
      <c r="A27" s="40" t="s">
        <v>30</v>
      </c>
      <c r="B27" s="41">
        <v>1019</v>
      </c>
      <c r="C27" s="41">
        <v>824</v>
      </c>
      <c r="D27" s="42">
        <f t="shared" si="0"/>
        <v>1843</v>
      </c>
      <c r="E27" s="41">
        <v>966</v>
      </c>
      <c r="F27" s="43">
        <f t="shared" si="1"/>
        <v>94.79882237487733</v>
      </c>
      <c r="G27" s="41">
        <v>821</v>
      </c>
      <c r="H27" s="44">
        <f t="shared" si="2"/>
        <v>99.63592233009709</v>
      </c>
      <c r="I27" s="42">
        <f t="shared" si="3"/>
        <v>1787</v>
      </c>
      <c r="J27" s="45">
        <f t="shared" si="4"/>
        <v>96.9614758545849</v>
      </c>
      <c r="K27" s="46"/>
      <c r="L27" s="46"/>
      <c r="M27" s="46"/>
    </row>
    <row r="28" spans="1:13" s="47" customFormat="1" ht="18" customHeight="1" thickBot="1">
      <c r="A28" s="50" t="s">
        <v>31</v>
      </c>
      <c r="B28" s="51">
        <v>193</v>
      </c>
      <c r="C28" s="51">
        <v>79</v>
      </c>
      <c r="D28" s="52">
        <f t="shared" si="0"/>
        <v>272</v>
      </c>
      <c r="E28" s="51">
        <v>186</v>
      </c>
      <c r="F28" s="53">
        <f t="shared" si="1"/>
        <v>96.37305699481865</v>
      </c>
      <c r="G28" s="51">
        <v>79</v>
      </c>
      <c r="H28" s="54">
        <f t="shared" si="2"/>
        <v>100</v>
      </c>
      <c r="I28" s="52">
        <f t="shared" si="3"/>
        <v>265</v>
      </c>
      <c r="J28" s="55">
        <f t="shared" si="4"/>
        <v>97.42647058823529</v>
      </c>
      <c r="K28" s="46"/>
      <c r="L28" s="46"/>
      <c r="M28" s="46"/>
    </row>
    <row r="29" spans="1:13" s="47" customFormat="1" ht="18" customHeight="1">
      <c r="A29" s="56" t="s">
        <v>32</v>
      </c>
      <c r="B29" s="57">
        <v>549</v>
      </c>
      <c r="C29" s="57">
        <v>0</v>
      </c>
      <c r="D29" s="58">
        <f t="shared" si="0"/>
        <v>549</v>
      </c>
      <c r="E29" s="57">
        <v>549</v>
      </c>
      <c r="F29" s="59">
        <f t="shared" si="1"/>
        <v>100</v>
      </c>
      <c r="G29" s="57">
        <v>0</v>
      </c>
      <c r="H29" s="44" t="str">
        <f t="shared" si="2"/>
        <v>  -</v>
      </c>
      <c r="I29" s="58">
        <f t="shared" si="3"/>
        <v>549</v>
      </c>
      <c r="J29" s="60">
        <f t="shared" si="4"/>
        <v>100</v>
      </c>
      <c r="K29" s="46"/>
      <c r="L29" s="46"/>
      <c r="M29" s="46"/>
    </row>
    <row r="30" spans="1:13" s="47" customFormat="1" ht="18" customHeight="1">
      <c r="A30" s="48" t="s">
        <v>33</v>
      </c>
      <c r="B30" s="41">
        <v>1434</v>
      </c>
      <c r="C30" s="41">
        <v>24</v>
      </c>
      <c r="D30" s="42">
        <f t="shared" si="0"/>
        <v>1458</v>
      </c>
      <c r="E30" s="41">
        <v>1406</v>
      </c>
      <c r="F30" s="43">
        <f t="shared" si="1"/>
        <v>98.04741980474198</v>
      </c>
      <c r="G30" s="41">
        <v>22</v>
      </c>
      <c r="H30" s="44">
        <f t="shared" si="2"/>
        <v>91.66666666666666</v>
      </c>
      <c r="I30" s="42">
        <f t="shared" si="3"/>
        <v>1428</v>
      </c>
      <c r="J30" s="45">
        <f t="shared" si="4"/>
        <v>97.94238683127571</v>
      </c>
      <c r="K30" s="46"/>
      <c r="L30" s="46"/>
      <c r="M30" s="46"/>
    </row>
    <row r="31" spans="1:13" s="47" customFormat="1" ht="18" customHeight="1">
      <c r="A31" s="48" t="s">
        <v>34</v>
      </c>
      <c r="B31" s="41">
        <v>339</v>
      </c>
      <c r="C31" s="41">
        <v>22</v>
      </c>
      <c r="D31" s="42">
        <f t="shared" si="0"/>
        <v>361</v>
      </c>
      <c r="E31" s="41">
        <v>334</v>
      </c>
      <c r="F31" s="43">
        <f t="shared" si="1"/>
        <v>98.52507374631269</v>
      </c>
      <c r="G31" s="41">
        <v>22</v>
      </c>
      <c r="H31" s="44">
        <f t="shared" si="2"/>
        <v>100</v>
      </c>
      <c r="I31" s="42">
        <f t="shared" si="3"/>
        <v>356</v>
      </c>
      <c r="J31" s="45">
        <f t="shared" si="4"/>
        <v>98.61495844875347</v>
      </c>
      <c r="K31" s="46"/>
      <c r="L31" s="46"/>
      <c r="M31" s="46"/>
    </row>
    <row r="32" spans="1:13" s="47" customFormat="1" ht="18" customHeight="1">
      <c r="A32" s="61" t="s">
        <v>35</v>
      </c>
      <c r="B32" s="57">
        <v>100</v>
      </c>
      <c r="C32" s="57">
        <v>1</v>
      </c>
      <c r="D32" s="58">
        <f t="shared" si="0"/>
        <v>101</v>
      </c>
      <c r="E32" s="57">
        <v>97</v>
      </c>
      <c r="F32" s="59">
        <f t="shared" si="1"/>
        <v>97</v>
      </c>
      <c r="G32" s="57">
        <v>1</v>
      </c>
      <c r="H32" s="62">
        <f t="shared" si="2"/>
        <v>100</v>
      </c>
      <c r="I32" s="58">
        <f t="shared" si="3"/>
        <v>98</v>
      </c>
      <c r="J32" s="60">
        <f t="shared" si="4"/>
        <v>97.02970297029702</v>
      </c>
      <c r="K32" s="46"/>
      <c r="L32" s="46"/>
      <c r="M32" s="46"/>
    </row>
    <row r="33" spans="1:13" s="47" customFormat="1" ht="18" customHeight="1">
      <c r="A33" s="48" t="s">
        <v>36</v>
      </c>
      <c r="B33" s="41">
        <v>526</v>
      </c>
      <c r="C33" s="41">
        <v>8661</v>
      </c>
      <c r="D33" s="42">
        <f t="shared" si="0"/>
        <v>9187</v>
      </c>
      <c r="E33" s="41">
        <v>523</v>
      </c>
      <c r="F33" s="43">
        <f t="shared" si="1"/>
        <v>99.42965779467681</v>
      </c>
      <c r="G33" s="41">
        <v>3111</v>
      </c>
      <c r="H33" s="44">
        <f t="shared" si="2"/>
        <v>35.91963976446138</v>
      </c>
      <c r="I33" s="42">
        <f t="shared" si="3"/>
        <v>3634</v>
      </c>
      <c r="J33" s="45">
        <f t="shared" si="4"/>
        <v>39.55589419832371</v>
      </c>
      <c r="K33" s="46"/>
      <c r="L33" s="46"/>
      <c r="M33" s="46"/>
    </row>
    <row r="34" spans="1:13" s="47" customFormat="1" ht="18" customHeight="1">
      <c r="A34" s="48" t="s">
        <v>37</v>
      </c>
      <c r="B34" s="41">
        <v>4081</v>
      </c>
      <c r="C34" s="41">
        <v>2344</v>
      </c>
      <c r="D34" s="42">
        <f t="shared" si="0"/>
        <v>6425</v>
      </c>
      <c r="E34" s="41">
        <v>3929</v>
      </c>
      <c r="F34" s="43">
        <f t="shared" si="1"/>
        <v>96.27542269051703</v>
      </c>
      <c r="G34" s="41">
        <v>2162</v>
      </c>
      <c r="H34" s="44">
        <f t="shared" si="2"/>
        <v>92.23549488054607</v>
      </c>
      <c r="I34" s="42">
        <f t="shared" si="3"/>
        <v>6091</v>
      </c>
      <c r="J34" s="45">
        <f t="shared" si="4"/>
        <v>94.80155642023347</v>
      </c>
      <c r="K34" s="46"/>
      <c r="L34" s="46"/>
      <c r="M34" s="46"/>
    </row>
    <row r="35" spans="1:13" s="47" customFormat="1" ht="18" customHeight="1">
      <c r="A35" s="48" t="s">
        <v>38</v>
      </c>
      <c r="B35" s="41">
        <v>98</v>
      </c>
      <c r="C35" s="41">
        <v>30</v>
      </c>
      <c r="D35" s="42">
        <f t="shared" si="0"/>
        <v>128</v>
      </c>
      <c r="E35" s="41">
        <v>92</v>
      </c>
      <c r="F35" s="43">
        <f t="shared" si="1"/>
        <v>93.87755102040816</v>
      </c>
      <c r="G35" s="41">
        <v>28</v>
      </c>
      <c r="H35" s="44">
        <f t="shared" si="2"/>
        <v>93.33333333333333</v>
      </c>
      <c r="I35" s="42">
        <f t="shared" si="3"/>
        <v>120</v>
      </c>
      <c r="J35" s="45">
        <f t="shared" si="4"/>
        <v>93.75</v>
      </c>
      <c r="K35" s="46"/>
      <c r="L35" s="46"/>
      <c r="M35" s="46"/>
    </row>
    <row r="36" spans="1:13" s="47" customFormat="1" ht="18" customHeight="1">
      <c r="A36" s="48" t="s">
        <v>39</v>
      </c>
      <c r="B36" s="41">
        <v>2201</v>
      </c>
      <c r="C36" s="41">
        <v>3639</v>
      </c>
      <c r="D36" s="42">
        <f t="shared" si="0"/>
        <v>5840</v>
      </c>
      <c r="E36" s="41">
        <v>2029</v>
      </c>
      <c r="F36" s="43">
        <f t="shared" si="1"/>
        <v>92.18537028623352</v>
      </c>
      <c r="G36" s="41">
        <v>3429</v>
      </c>
      <c r="H36" s="44">
        <f t="shared" si="2"/>
        <v>94.22918384171476</v>
      </c>
      <c r="I36" s="42">
        <f t="shared" si="3"/>
        <v>5458</v>
      </c>
      <c r="J36" s="45">
        <f t="shared" si="4"/>
        <v>93.45890410958904</v>
      </c>
      <c r="K36" s="46"/>
      <c r="L36" s="46"/>
      <c r="M36" s="46"/>
    </row>
    <row r="37" spans="1:13" s="47" customFormat="1" ht="18" customHeight="1">
      <c r="A37" s="48" t="s">
        <v>40</v>
      </c>
      <c r="B37" s="41">
        <v>1343</v>
      </c>
      <c r="C37" s="41">
        <v>298</v>
      </c>
      <c r="D37" s="42">
        <f t="shared" si="0"/>
        <v>1641</v>
      </c>
      <c r="E37" s="41">
        <v>1326</v>
      </c>
      <c r="F37" s="43">
        <f t="shared" si="1"/>
        <v>98.73417721518987</v>
      </c>
      <c r="G37" s="41">
        <v>290</v>
      </c>
      <c r="H37" s="44">
        <f t="shared" si="2"/>
        <v>97.31543624161074</v>
      </c>
      <c r="I37" s="42">
        <f t="shared" si="3"/>
        <v>1616</v>
      </c>
      <c r="J37" s="45">
        <f t="shared" si="4"/>
        <v>98.47653869591713</v>
      </c>
      <c r="K37" s="46"/>
      <c r="L37" s="46"/>
      <c r="M37" s="46"/>
    </row>
    <row r="38" spans="1:13" s="47" customFormat="1" ht="18" customHeight="1">
      <c r="A38" s="63" t="s">
        <v>50</v>
      </c>
      <c r="B38" s="41">
        <v>3429</v>
      </c>
      <c r="C38" s="41">
        <v>302</v>
      </c>
      <c r="D38" s="42">
        <f t="shared" si="0"/>
        <v>3731</v>
      </c>
      <c r="E38" s="41">
        <v>3346</v>
      </c>
      <c r="F38" s="43">
        <f t="shared" si="1"/>
        <v>97.57946923301255</v>
      </c>
      <c r="G38" s="41">
        <v>289</v>
      </c>
      <c r="H38" s="44">
        <f t="shared" si="2"/>
        <v>95.69536423841059</v>
      </c>
      <c r="I38" s="42">
        <f t="shared" si="3"/>
        <v>3635</v>
      </c>
      <c r="J38" s="45">
        <f t="shared" si="4"/>
        <v>97.42696328062182</v>
      </c>
      <c r="K38" s="46"/>
      <c r="L38" s="46"/>
      <c r="M38" s="46"/>
    </row>
    <row r="39" spans="1:13" s="47" customFormat="1" ht="18" customHeight="1">
      <c r="A39" s="63" t="s">
        <v>51</v>
      </c>
      <c r="B39" s="41">
        <v>16747</v>
      </c>
      <c r="C39" s="41">
        <v>1515</v>
      </c>
      <c r="D39" s="42">
        <f aca="true" t="shared" si="5" ref="D39:D70">B39+C39</f>
        <v>18262</v>
      </c>
      <c r="E39" s="41">
        <v>15351</v>
      </c>
      <c r="F39" s="43">
        <f aca="true" t="shared" si="6" ref="F39:F70">IF(OR(E39=0,B39=0),"  ",E39/B39*100)</f>
        <v>91.66417865886427</v>
      </c>
      <c r="G39" s="41">
        <v>1479</v>
      </c>
      <c r="H39" s="44">
        <f aca="true" t="shared" si="7" ref="H39:H70">IF(OR(G39=0,C39=0),"  -",G39/C39*100)</f>
        <v>97.62376237623762</v>
      </c>
      <c r="I39" s="42">
        <f aca="true" t="shared" si="8" ref="I39:I66">IF(G39+E39=0,"  ",G39+E39)</f>
        <v>16830</v>
      </c>
      <c r="J39" s="45">
        <f aca="true" t="shared" si="9" ref="J39:J70">IF(OR(I39=0,D39=0),"  ",I39/D39*100)</f>
        <v>92.15858065929253</v>
      </c>
      <c r="K39" s="46"/>
      <c r="L39" s="46"/>
      <c r="M39" s="46"/>
    </row>
    <row r="40" spans="1:13" s="47" customFormat="1" ht="18" customHeight="1">
      <c r="A40" s="63" t="s">
        <v>52</v>
      </c>
      <c r="B40" s="41">
        <v>20421</v>
      </c>
      <c r="C40" s="41">
        <v>221</v>
      </c>
      <c r="D40" s="42">
        <f t="shared" si="5"/>
        <v>20642</v>
      </c>
      <c r="E40" s="41">
        <v>20284</v>
      </c>
      <c r="F40" s="43">
        <f t="shared" si="6"/>
        <v>99.32912198227315</v>
      </c>
      <c r="G40" s="41">
        <v>218</v>
      </c>
      <c r="H40" s="44">
        <f t="shared" si="7"/>
        <v>98.64253393665159</v>
      </c>
      <c r="I40" s="42">
        <f t="shared" si="8"/>
        <v>20502</v>
      </c>
      <c r="J40" s="45">
        <f t="shared" si="9"/>
        <v>99.32177114620676</v>
      </c>
      <c r="K40" s="46"/>
      <c r="L40" s="46"/>
      <c r="M40" s="46"/>
    </row>
    <row r="41" spans="1:13" s="47" customFormat="1" ht="18" customHeight="1">
      <c r="A41" s="63" t="s">
        <v>53</v>
      </c>
      <c r="B41" s="41">
        <v>1929</v>
      </c>
      <c r="C41" s="41">
        <v>102</v>
      </c>
      <c r="D41" s="42">
        <f t="shared" si="5"/>
        <v>2031</v>
      </c>
      <c r="E41" s="41">
        <v>1806</v>
      </c>
      <c r="F41" s="43">
        <f t="shared" si="6"/>
        <v>93.62363919129082</v>
      </c>
      <c r="G41" s="41">
        <v>98</v>
      </c>
      <c r="H41" s="44">
        <f t="shared" si="7"/>
        <v>96.07843137254902</v>
      </c>
      <c r="I41" s="42">
        <f t="shared" si="8"/>
        <v>1904</v>
      </c>
      <c r="J41" s="45">
        <f t="shared" si="9"/>
        <v>93.74692269817824</v>
      </c>
      <c r="K41" s="46"/>
      <c r="L41" s="46"/>
      <c r="M41" s="46"/>
    </row>
    <row r="42" spans="1:13" s="47" customFormat="1" ht="18" customHeight="1">
      <c r="A42" s="63" t="s">
        <v>54</v>
      </c>
      <c r="B42" s="41">
        <v>120885</v>
      </c>
      <c r="C42" s="41">
        <v>28276</v>
      </c>
      <c r="D42" s="42">
        <f t="shared" si="5"/>
        <v>149161</v>
      </c>
      <c r="E42" s="41">
        <v>117556</v>
      </c>
      <c r="F42" s="43">
        <f t="shared" si="6"/>
        <v>97.24614302849815</v>
      </c>
      <c r="G42" s="41">
        <v>26242</v>
      </c>
      <c r="H42" s="44">
        <f t="shared" si="7"/>
        <v>92.80662045550997</v>
      </c>
      <c r="I42" s="42">
        <f t="shared" si="8"/>
        <v>143798</v>
      </c>
      <c r="J42" s="45">
        <f t="shared" si="9"/>
        <v>96.40455615073645</v>
      </c>
      <c r="K42" s="46"/>
      <c r="L42" s="46"/>
      <c r="M42" s="46"/>
    </row>
    <row r="43" spans="1:13" s="47" customFormat="1" ht="18" customHeight="1">
      <c r="A43" s="64" t="s">
        <v>55</v>
      </c>
      <c r="B43" s="57">
        <v>30255</v>
      </c>
      <c r="C43" s="57">
        <v>455</v>
      </c>
      <c r="D43" s="58">
        <f t="shared" si="5"/>
        <v>30710</v>
      </c>
      <c r="E43" s="57">
        <v>28966</v>
      </c>
      <c r="F43" s="59">
        <f t="shared" si="6"/>
        <v>95.73954718228393</v>
      </c>
      <c r="G43" s="57">
        <v>431</v>
      </c>
      <c r="H43" s="62">
        <f t="shared" si="7"/>
        <v>94.72527472527472</v>
      </c>
      <c r="I43" s="58">
        <f t="shared" si="8"/>
        <v>29397</v>
      </c>
      <c r="J43" s="45">
        <f t="shared" si="9"/>
        <v>95.72451970042331</v>
      </c>
      <c r="K43" s="46"/>
      <c r="L43" s="46"/>
      <c r="M43" s="46"/>
    </row>
    <row r="44" spans="1:13" s="47" customFormat="1" ht="18" customHeight="1">
      <c r="A44" s="64" t="s">
        <v>56</v>
      </c>
      <c r="B44" s="57">
        <v>305434</v>
      </c>
      <c r="C44" s="57">
        <v>28577</v>
      </c>
      <c r="D44" s="58">
        <f t="shared" si="5"/>
        <v>334011</v>
      </c>
      <c r="E44" s="57">
        <v>266434</v>
      </c>
      <c r="F44" s="43">
        <f t="shared" si="6"/>
        <v>87.23128400898393</v>
      </c>
      <c r="G44" s="57">
        <v>24163</v>
      </c>
      <c r="H44" s="44">
        <f t="shared" si="7"/>
        <v>84.55401196766631</v>
      </c>
      <c r="I44" s="42">
        <f t="shared" si="8"/>
        <v>290597</v>
      </c>
      <c r="J44" s="45">
        <f t="shared" si="9"/>
        <v>87.00222447763697</v>
      </c>
      <c r="K44" s="46"/>
      <c r="L44" s="46"/>
      <c r="M44" s="46"/>
    </row>
    <row r="45" spans="1:13" s="47" customFormat="1" ht="18" customHeight="1">
      <c r="A45" s="63" t="s">
        <v>57</v>
      </c>
      <c r="B45" s="41">
        <v>198678</v>
      </c>
      <c r="C45" s="41">
        <v>8480</v>
      </c>
      <c r="D45" s="42">
        <f t="shared" si="5"/>
        <v>207158</v>
      </c>
      <c r="E45" s="41">
        <v>184737</v>
      </c>
      <c r="F45" s="43">
        <f t="shared" si="6"/>
        <v>92.983118412708</v>
      </c>
      <c r="G45" s="41">
        <v>8356</v>
      </c>
      <c r="H45" s="44">
        <f t="shared" si="7"/>
        <v>98.5377358490566</v>
      </c>
      <c r="I45" s="42">
        <f t="shared" si="8"/>
        <v>193093</v>
      </c>
      <c r="J45" s="45">
        <f t="shared" si="9"/>
        <v>93.2104963361299</v>
      </c>
      <c r="K45" s="46"/>
      <c r="L45" s="46"/>
      <c r="M45" s="46"/>
    </row>
    <row r="46" spans="1:13" s="47" customFormat="1" ht="18" customHeight="1">
      <c r="A46" s="63" t="s">
        <v>58</v>
      </c>
      <c r="B46" s="41">
        <v>128993</v>
      </c>
      <c r="C46" s="41">
        <v>24218</v>
      </c>
      <c r="D46" s="42">
        <f t="shared" si="5"/>
        <v>153211</v>
      </c>
      <c r="E46" s="41">
        <v>128452</v>
      </c>
      <c r="F46" s="43">
        <f t="shared" si="6"/>
        <v>99.58059739675797</v>
      </c>
      <c r="G46" s="41">
        <v>24052</v>
      </c>
      <c r="H46" s="44">
        <f t="shared" si="7"/>
        <v>99.31455941861425</v>
      </c>
      <c r="I46" s="42">
        <f t="shared" si="8"/>
        <v>152504</v>
      </c>
      <c r="J46" s="45">
        <f t="shared" si="9"/>
        <v>99.5385448825476</v>
      </c>
      <c r="K46" s="46"/>
      <c r="L46" s="46"/>
      <c r="M46" s="46"/>
    </row>
    <row r="47" spans="1:13" s="47" customFormat="1" ht="18" customHeight="1">
      <c r="A47" s="63" t="s">
        <v>59</v>
      </c>
      <c r="B47" s="41">
        <v>25210</v>
      </c>
      <c r="C47" s="41">
        <v>1276</v>
      </c>
      <c r="D47" s="42">
        <f t="shared" si="5"/>
        <v>26486</v>
      </c>
      <c r="E47" s="41">
        <v>24568</v>
      </c>
      <c r="F47" s="43">
        <f t="shared" si="6"/>
        <v>97.45339151130504</v>
      </c>
      <c r="G47" s="41">
        <v>1270</v>
      </c>
      <c r="H47" s="44">
        <f t="shared" si="7"/>
        <v>99.52978056426332</v>
      </c>
      <c r="I47" s="42">
        <f t="shared" si="8"/>
        <v>25838</v>
      </c>
      <c r="J47" s="45">
        <f t="shared" si="9"/>
        <v>97.55342445065317</v>
      </c>
      <c r="K47" s="46"/>
      <c r="L47" s="46"/>
      <c r="M47" s="46"/>
    </row>
    <row r="48" spans="1:13" s="47" customFormat="1" ht="18" customHeight="1">
      <c r="A48" s="63" t="s">
        <v>60</v>
      </c>
      <c r="B48" s="41">
        <v>38134</v>
      </c>
      <c r="C48" s="41">
        <v>25486</v>
      </c>
      <c r="D48" s="42">
        <f t="shared" si="5"/>
        <v>63620</v>
      </c>
      <c r="E48" s="41">
        <v>36907</v>
      </c>
      <c r="F48" s="43">
        <f t="shared" si="6"/>
        <v>96.78239890910999</v>
      </c>
      <c r="G48" s="41">
        <v>24811</v>
      </c>
      <c r="H48" s="44">
        <f t="shared" si="7"/>
        <v>97.35148709095189</v>
      </c>
      <c r="I48" s="42">
        <f t="shared" si="8"/>
        <v>61718</v>
      </c>
      <c r="J48" s="45">
        <f t="shared" si="9"/>
        <v>97.01037409619616</v>
      </c>
      <c r="K48" s="46"/>
      <c r="L48" s="46"/>
      <c r="M48" s="46"/>
    </row>
    <row r="49" spans="1:13" s="47" customFormat="1" ht="18" customHeight="1">
      <c r="A49" s="64" t="s">
        <v>61</v>
      </c>
      <c r="B49" s="57">
        <v>18909</v>
      </c>
      <c r="C49" s="57">
        <v>45743</v>
      </c>
      <c r="D49" s="58">
        <f t="shared" si="5"/>
        <v>64652</v>
      </c>
      <c r="E49" s="57">
        <v>15533</v>
      </c>
      <c r="F49" s="43">
        <f t="shared" si="6"/>
        <v>82.14606800994235</v>
      </c>
      <c r="G49" s="57">
        <v>45313</v>
      </c>
      <c r="H49" s="44">
        <f t="shared" si="7"/>
        <v>99.05996545919594</v>
      </c>
      <c r="I49" s="42">
        <f t="shared" si="8"/>
        <v>60846</v>
      </c>
      <c r="J49" s="45">
        <f t="shared" si="9"/>
        <v>94.11309781599951</v>
      </c>
      <c r="K49" s="46"/>
      <c r="L49" s="46"/>
      <c r="M49" s="46"/>
    </row>
    <row r="50" spans="1:13" s="47" customFormat="1" ht="18" customHeight="1" thickBot="1">
      <c r="A50" s="65" t="s">
        <v>62</v>
      </c>
      <c r="B50" s="51">
        <v>158</v>
      </c>
      <c r="C50" s="51">
        <v>6</v>
      </c>
      <c r="D50" s="52">
        <f t="shared" si="5"/>
        <v>164</v>
      </c>
      <c r="E50" s="51">
        <v>153</v>
      </c>
      <c r="F50" s="53">
        <f t="shared" si="6"/>
        <v>96.83544303797468</v>
      </c>
      <c r="G50" s="51">
        <v>6</v>
      </c>
      <c r="H50" s="54">
        <f t="shared" si="7"/>
        <v>100</v>
      </c>
      <c r="I50" s="52">
        <f t="shared" si="8"/>
        <v>159</v>
      </c>
      <c r="J50" s="55">
        <f t="shared" si="9"/>
        <v>96.95121951219512</v>
      </c>
      <c r="K50" s="46"/>
      <c r="L50" s="46"/>
      <c r="M50" s="46"/>
    </row>
    <row r="51" spans="1:13" s="47" customFormat="1" ht="18" customHeight="1">
      <c r="A51" s="64" t="s">
        <v>63</v>
      </c>
      <c r="B51" s="57">
        <v>1315</v>
      </c>
      <c r="C51" s="57">
        <v>31</v>
      </c>
      <c r="D51" s="58">
        <f t="shared" si="5"/>
        <v>1346</v>
      </c>
      <c r="E51" s="57">
        <v>1258</v>
      </c>
      <c r="F51" s="59">
        <f t="shared" si="6"/>
        <v>95.66539923954373</v>
      </c>
      <c r="G51" s="57">
        <v>30</v>
      </c>
      <c r="H51" s="62">
        <f t="shared" si="7"/>
        <v>96.7741935483871</v>
      </c>
      <c r="I51" s="58">
        <f t="shared" si="8"/>
        <v>1288</v>
      </c>
      <c r="J51" s="60">
        <f t="shared" si="9"/>
        <v>95.69093610698366</v>
      </c>
      <c r="K51" s="46"/>
      <c r="L51" s="46"/>
      <c r="M51" s="46"/>
    </row>
    <row r="52" spans="1:13" s="47" customFormat="1" ht="18" customHeight="1">
      <c r="A52" s="63" t="s">
        <v>64</v>
      </c>
      <c r="B52" s="41">
        <v>134599</v>
      </c>
      <c r="C52" s="41">
        <v>469</v>
      </c>
      <c r="D52" s="42">
        <f t="shared" si="5"/>
        <v>135068</v>
      </c>
      <c r="E52" s="41">
        <v>132921</v>
      </c>
      <c r="F52" s="43">
        <f t="shared" si="6"/>
        <v>98.75333397722123</v>
      </c>
      <c r="G52" s="41">
        <v>466</v>
      </c>
      <c r="H52" s="44">
        <f t="shared" si="7"/>
        <v>99.36034115138592</v>
      </c>
      <c r="I52" s="42">
        <f t="shared" si="8"/>
        <v>133387</v>
      </c>
      <c r="J52" s="45">
        <f t="shared" si="9"/>
        <v>98.75544170343828</v>
      </c>
      <c r="K52" s="46"/>
      <c r="L52" s="46"/>
      <c r="M52" s="46"/>
    </row>
    <row r="53" spans="1:13" s="47" customFormat="1" ht="18" customHeight="1">
      <c r="A53" s="64" t="s">
        <v>65</v>
      </c>
      <c r="B53" s="57">
        <v>6665</v>
      </c>
      <c r="C53" s="57">
        <v>34716</v>
      </c>
      <c r="D53" s="58">
        <f t="shared" si="5"/>
        <v>41381</v>
      </c>
      <c r="E53" s="57">
        <v>6151</v>
      </c>
      <c r="F53" s="59">
        <f t="shared" si="6"/>
        <v>92.2880720180045</v>
      </c>
      <c r="G53" s="57">
        <v>34312</v>
      </c>
      <c r="H53" s="62">
        <f t="shared" si="7"/>
        <v>98.8362714598456</v>
      </c>
      <c r="I53" s="58">
        <f t="shared" si="8"/>
        <v>40463</v>
      </c>
      <c r="J53" s="60">
        <f t="shared" si="9"/>
        <v>97.78159058505112</v>
      </c>
      <c r="K53" s="46"/>
      <c r="L53" s="46"/>
      <c r="M53" s="46"/>
    </row>
    <row r="54" spans="1:13" s="47" customFormat="1" ht="18" customHeight="1">
      <c r="A54" s="64" t="s">
        <v>66</v>
      </c>
      <c r="B54" s="57">
        <v>2431</v>
      </c>
      <c r="C54" s="57">
        <v>758</v>
      </c>
      <c r="D54" s="58">
        <f t="shared" si="5"/>
        <v>3189</v>
      </c>
      <c r="E54" s="57">
        <v>2384</v>
      </c>
      <c r="F54" s="59">
        <f t="shared" si="6"/>
        <v>98.06663924310983</v>
      </c>
      <c r="G54" s="57">
        <v>758</v>
      </c>
      <c r="H54" s="62">
        <f t="shared" si="7"/>
        <v>100</v>
      </c>
      <c r="I54" s="58">
        <f t="shared" si="8"/>
        <v>3142</v>
      </c>
      <c r="J54" s="60">
        <f t="shared" si="9"/>
        <v>98.52618375666353</v>
      </c>
      <c r="K54" s="46"/>
      <c r="L54" s="46"/>
      <c r="M54" s="46"/>
    </row>
    <row r="55" spans="1:13" s="47" customFormat="1" ht="18" customHeight="1">
      <c r="A55" s="63" t="s">
        <v>67</v>
      </c>
      <c r="B55" s="41">
        <v>89995</v>
      </c>
      <c r="C55" s="41">
        <v>14770</v>
      </c>
      <c r="D55" s="42">
        <f t="shared" si="5"/>
        <v>104765</v>
      </c>
      <c r="E55" s="41">
        <v>89456</v>
      </c>
      <c r="F55" s="43">
        <f t="shared" si="6"/>
        <v>99.40107783765765</v>
      </c>
      <c r="G55" s="41">
        <v>14517</v>
      </c>
      <c r="H55" s="44">
        <f t="shared" si="7"/>
        <v>98.28706838185511</v>
      </c>
      <c r="I55" s="42">
        <f t="shared" si="8"/>
        <v>103973</v>
      </c>
      <c r="J55" s="45">
        <f t="shared" si="9"/>
        <v>99.24402233570372</v>
      </c>
      <c r="K55" s="46"/>
      <c r="L55" s="46"/>
      <c r="M55" s="46"/>
    </row>
    <row r="56" spans="1:13" s="47" customFormat="1" ht="18" customHeight="1">
      <c r="A56" s="63" t="s">
        <v>68</v>
      </c>
      <c r="B56" s="41">
        <v>54589</v>
      </c>
      <c r="C56" s="41">
        <v>75</v>
      </c>
      <c r="D56" s="42">
        <f t="shared" si="5"/>
        <v>54664</v>
      </c>
      <c r="E56" s="41">
        <v>54257</v>
      </c>
      <c r="F56" s="43">
        <f t="shared" si="6"/>
        <v>99.39181886460642</v>
      </c>
      <c r="G56" s="41">
        <v>71</v>
      </c>
      <c r="H56" s="44">
        <f t="shared" si="7"/>
        <v>94.66666666666667</v>
      </c>
      <c r="I56" s="42">
        <f t="shared" si="8"/>
        <v>54328</v>
      </c>
      <c r="J56" s="45">
        <f t="shared" si="9"/>
        <v>99.38533587004244</v>
      </c>
      <c r="K56" s="46"/>
      <c r="L56" s="46"/>
      <c r="M56" s="46"/>
    </row>
    <row r="57" spans="1:13" s="47" customFormat="1" ht="18" customHeight="1">
      <c r="A57" s="63" t="s">
        <v>69</v>
      </c>
      <c r="B57" s="41">
        <v>50453</v>
      </c>
      <c r="C57" s="41">
        <v>3137</v>
      </c>
      <c r="D57" s="42">
        <f t="shared" si="5"/>
        <v>53590</v>
      </c>
      <c r="E57" s="41">
        <v>49708</v>
      </c>
      <c r="F57" s="43">
        <f t="shared" si="6"/>
        <v>98.52337819356629</v>
      </c>
      <c r="G57" s="41">
        <v>3077</v>
      </c>
      <c r="H57" s="44">
        <f t="shared" si="7"/>
        <v>98.08734459674848</v>
      </c>
      <c r="I57" s="42">
        <f t="shared" si="8"/>
        <v>52785</v>
      </c>
      <c r="J57" s="45">
        <f t="shared" si="9"/>
        <v>98.49785407725322</v>
      </c>
      <c r="K57" s="46"/>
      <c r="L57" s="46"/>
      <c r="M57" s="46"/>
    </row>
    <row r="58" spans="1:13" s="47" customFormat="1" ht="18" customHeight="1">
      <c r="A58" s="63" t="s">
        <v>70</v>
      </c>
      <c r="B58" s="41">
        <v>3971</v>
      </c>
      <c r="C58" s="41">
        <v>4483</v>
      </c>
      <c r="D58" s="42">
        <f t="shared" si="5"/>
        <v>8454</v>
      </c>
      <c r="E58" s="41">
        <v>3790</v>
      </c>
      <c r="F58" s="43">
        <f t="shared" si="6"/>
        <v>95.44195416771593</v>
      </c>
      <c r="G58" s="41">
        <v>4367</v>
      </c>
      <c r="H58" s="44">
        <f t="shared" si="7"/>
        <v>97.41244702208343</v>
      </c>
      <c r="I58" s="42">
        <f t="shared" si="8"/>
        <v>8157</v>
      </c>
      <c r="J58" s="45">
        <f t="shared" si="9"/>
        <v>96.48687012065295</v>
      </c>
      <c r="K58" s="46"/>
      <c r="L58" s="46"/>
      <c r="M58" s="46"/>
    </row>
    <row r="59" spans="1:13" s="47" customFormat="1" ht="18" customHeight="1">
      <c r="A59" s="63" t="s">
        <v>71</v>
      </c>
      <c r="B59" s="41">
        <v>10536</v>
      </c>
      <c r="C59" s="41">
        <v>1810</v>
      </c>
      <c r="D59" s="42">
        <f t="shared" si="5"/>
        <v>12346</v>
      </c>
      <c r="E59" s="41">
        <v>10388</v>
      </c>
      <c r="F59" s="43">
        <f t="shared" si="6"/>
        <v>98.59529233105543</v>
      </c>
      <c r="G59" s="41">
        <v>1807</v>
      </c>
      <c r="H59" s="44">
        <f t="shared" si="7"/>
        <v>99.8342541436464</v>
      </c>
      <c r="I59" s="42">
        <f t="shared" si="8"/>
        <v>12195</v>
      </c>
      <c r="J59" s="45">
        <f t="shared" si="9"/>
        <v>98.77693179977321</v>
      </c>
      <c r="K59" s="46"/>
      <c r="L59" s="46"/>
      <c r="M59" s="46"/>
    </row>
    <row r="60" spans="1:13" s="47" customFormat="1" ht="18" customHeight="1">
      <c r="A60" s="63" t="s">
        <v>72</v>
      </c>
      <c r="B60" s="41">
        <f>SUM(B61:B65)</f>
        <v>123730</v>
      </c>
      <c r="C60" s="41">
        <f>SUM(C61:C65)</f>
        <v>33822</v>
      </c>
      <c r="D60" s="42">
        <f t="shared" si="5"/>
        <v>157552</v>
      </c>
      <c r="E60" s="41">
        <f>SUM(E61:E65)</f>
        <v>120761</v>
      </c>
      <c r="F60" s="43">
        <f t="shared" si="6"/>
        <v>97.60042026994262</v>
      </c>
      <c r="G60" s="41">
        <f>SUM(G61:G65)</f>
        <v>32545</v>
      </c>
      <c r="H60" s="44">
        <f t="shared" si="7"/>
        <v>96.22435101413281</v>
      </c>
      <c r="I60" s="42">
        <f t="shared" si="8"/>
        <v>153306</v>
      </c>
      <c r="J60" s="45">
        <f t="shared" si="9"/>
        <v>97.3050167563725</v>
      </c>
      <c r="K60" s="46"/>
      <c r="L60" s="46"/>
      <c r="M60" s="46"/>
    </row>
    <row r="61" spans="1:13" s="47" customFormat="1" ht="18" customHeight="1">
      <c r="A61" s="66" t="s">
        <v>41</v>
      </c>
      <c r="B61" s="41">
        <v>484</v>
      </c>
      <c r="C61" s="41">
        <v>8</v>
      </c>
      <c r="D61" s="42">
        <f t="shared" si="5"/>
        <v>492</v>
      </c>
      <c r="E61" s="41">
        <v>418</v>
      </c>
      <c r="F61" s="43">
        <f t="shared" si="6"/>
        <v>86.36363636363636</v>
      </c>
      <c r="G61" s="41">
        <v>8</v>
      </c>
      <c r="H61" s="44">
        <f t="shared" si="7"/>
        <v>100</v>
      </c>
      <c r="I61" s="42">
        <f t="shared" si="8"/>
        <v>426</v>
      </c>
      <c r="J61" s="45">
        <f t="shared" si="9"/>
        <v>86.58536585365853</v>
      </c>
      <c r="K61" s="46"/>
      <c r="L61" s="46"/>
      <c r="M61" s="46"/>
    </row>
    <row r="62" spans="1:13" s="47" customFormat="1" ht="18" customHeight="1">
      <c r="A62" s="66" t="s">
        <v>42</v>
      </c>
      <c r="B62" s="41">
        <v>77</v>
      </c>
      <c r="C62" s="41">
        <v>3</v>
      </c>
      <c r="D62" s="42">
        <f t="shared" si="5"/>
        <v>80</v>
      </c>
      <c r="E62" s="41">
        <v>66</v>
      </c>
      <c r="F62" s="43">
        <f t="shared" si="6"/>
        <v>85.71428571428571</v>
      </c>
      <c r="G62" s="41">
        <v>3</v>
      </c>
      <c r="H62" s="44">
        <f t="shared" si="7"/>
        <v>100</v>
      </c>
      <c r="I62" s="42">
        <f t="shared" si="8"/>
        <v>69</v>
      </c>
      <c r="J62" s="45">
        <f t="shared" si="9"/>
        <v>86.25</v>
      </c>
      <c r="K62" s="46"/>
      <c r="L62" s="46"/>
      <c r="M62" s="46"/>
    </row>
    <row r="63" spans="1:13" s="47" customFormat="1" ht="18" customHeight="1">
      <c r="A63" s="66" t="s">
        <v>43</v>
      </c>
      <c r="B63" s="41">
        <v>96211</v>
      </c>
      <c r="C63" s="41">
        <v>33310</v>
      </c>
      <c r="D63" s="42">
        <f t="shared" si="5"/>
        <v>129521</v>
      </c>
      <c r="E63" s="41">
        <v>93325</v>
      </c>
      <c r="F63" s="43">
        <f t="shared" si="6"/>
        <v>97.0003429961231</v>
      </c>
      <c r="G63" s="41">
        <v>32033</v>
      </c>
      <c r="H63" s="44">
        <f t="shared" si="7"/>
        <v>96.16631642149504</v>
      </c>
      <c r="I63" s="42">
        <f t="shared" si="8"/>
        <v>125358</v>
      </c>
      <c r="J63" s="45">
        <f t="shared" si="9"/>
        <v>96.78584939893918</v>
      </c>
      <c r="K63" s="46"/>
      <c r="L63" s="46"/>
      <c r="M63" s="46"/>
    </row>
    <row r="64" spans="1:13" s="47" customFormat="1" ht="18" customHeight="1">
      <c r="A64" s="66" t="s">
        <v>44</v>
      </c>
      <c r="B64" s="41">
        <v>1458</v>
      </c>
      <c r="C64" s="41">
        <v>501</v>
      </c>
      <c r="D64" s="42">
        <f t="shared" si="5"/>
        <v>1959</v>
      </c>
      <c r="E64" s="41">
        <v>1452</v>
      </c>
      <c r="F64" s="43">
        <f t="shared" si="6"/>
        <v>99.58847736625515</v>
      </c>
      <c r="G64" s="41">
        <v>501</v>
      </c>
      <c r="H64" s="44">
        <f t="shared" si="7"/>
        <v>100</v>
      </c>
      <c r="I64" s="42">
        <f t="shared" si="8"/>
        <v>1953</v>
      </c>
      <c r="J64" s="45">
        <f t="shared" si="9"/>
        <v>99.69372128637059</v>
      </c>
      <c r="K64" s="46"/>
      <c r="L64" s="46"/>
      <c r="M64" s="46"/>
    </row>
    <row r="65" spans="1:13" s="47" customFormat="1" ht="18" customHeight="1">
      <c r="A65" s="67" t="s">
        <v>73</v>
      </c>
      <c r="B65" s="41">
        <v>25500</v>
      </c>
      <c r="C65" s="41">
        <v>0</v>
      </c>
      <c r="D65" s="42">
        <f t="shared" si="5"/>
        <v>25500</v>
      </c>
      <c r="E65" s="41">
        <v>25500</v>
      </c>
      <c r="F65" s="43">
        <f t="shared" si="6"/>
        <v>100</v>
      </c>
      <c r="G65" s="41">
        <v>0</v>
      </c>
      <c r="H65" s="44" t="str">
        <f t="shared" si="7"/>
        <v>  -</v>
      </c>
      <c r="I65" s="42">
        <f t="shared" si="8"/>
        <v>25500</v>
      </c>
      <c r="J65" s="45">
        <f t="shared" si="9"/>
        <v>100</v>
      </c>
      <c r="K65" s="46"/>
      <c r="L65" s="46"/>
      <c r="M65" s="46"/>
    </row>
    <row r="66" spans="1:13" s="47" customFormat="1" ht="18" customHeight="1">
      <c r="A66" s="63" t="s">
        <v>74</v>
      </c>
      <c r="B66" s="41">
        <v>1300</v>
      </c>
      <c r="C66" s="41">
        <v>700</v>
      </c>
      <c r="D66" s="42">
        <f t="shared" si="5"/>
        <v>2000</v>
      </c>
      <c r="E66" s="41">
        <v>1300</v>
      </c>
      <c r="F66" s="43">
        <f t="shared" si="6"/>
        <v>100</v>
      </c>
      <c r="G66" s="41">
        <v>500</v>
      </c>
      <c r="H66" s="44">
        <f t="shared" si="7"/>
        <v>71.42857142857143</v>
      </c>
      <c r="I66" s="42">
        <f t="shared" si="8"/>
        <v>1800</v>
      </c>
      <c r="J66" s="45">
        <f t="shared" si="9"/>
        <v>90</v>
      </c>
      <c r="K66" s="49"/>
      <c r="L66" s="46"/>
      <c r="M66" s="49"/>
    </row>
    <row r="67" spans="1:13" s="47" customFormat="1" ht="18" customHeight="1">
      <c r="A67" s="63" t="s">
        <v>75</v>
      </c>
      <c r="B67" s="41">
        <v>0</v>
      </c>
      <c r="C67" s="41">
        <v>150</v>
      </c>
      <c r="D67" s="42">
        <f t="shared" si="5"/>
        <v>150</v>
      </c>
      <c r="E67" s="41">
        <v>0</v>
      </c>
      <c r="F67" s="68" t="s">
        <v>76</v>
      </c>
      <c r="G67" s="41">
        <v>0</v>
      </c>
      <c r="H67" s="69" t="s">
        <v>76</v>
      </c>
      <c r="I67" s="41">
        <v>0</v>
      </c>
      <c r="J67" s="70" t="s">
        <v>76</v>
      </c>
      <c r="K67" s="49"/>
      <c r="L67" s="46"/>
      <c r="M67" s="49"/>
    </row>
    <row r="68" spans="1:13" s="79" customFormat="1" ht="18.75" customHeight="1" thickBot="1">
      <c r="A68" s="71" t="s">
        <v>77</v>
      </c>
      <c r="B68" s="72">
        <f>SUM(B66:B67)+SUM(B38:B60)+SUM(B7:B8)</f>
        <v>1427141</v>
      </c>
      <c r="C68" s="72">
        <f>SUM(C66:C67)+SUM(C38:C60)+SUM(C7:C8)</f>
        <v>284576</v>
      </c>
      <c r="D68" s="72">
        <f t="shared" si="5"/>
        <v>1711717</v>
      </c>
      <c r="E68" s="72">
        <f>SUM(E66:E67)+SUM(E38:E60)+SUM(E7:E8)</f>
        <v>1353016</v>
      </c>
      <c r="F68" s="73">
        <f>IF(OR(E68=0,B68=0),"  ",E68/B68*100)</f>
        <v>94.80604929716124</v>
      </c>
      <c r="G68" s="72">
        <f>SUM(G66:G67)+SUM(G38:G60)+SUM(G7:G8)</f>
        <v>267788</v>
      </c>
      <c r="H68" s="74">
        <f>IF(OR(G68=0,C68=0),"  -",G68/C68*100)</f>
        <v>94.10069717755538</v>
      </c>
      <c r="I68" s="75">
        <f>IF(G68+E68=0,"  ",G68+E68)</f>
        <v>1620804</v>
      </c>
      <c r="J68" s="76">
        <f>IF(OR(I68=0,D68=0),"  ",I68/D68*100)</f>
        <v>94.68878325096965</v>
      </c>
      <c r="K68" s="77"/>
      <c r="L68" s="78"/>
      <c r="M68" s="77"/>
    </row>
    <row r="69" spans="1:13" s="82" customFormat="1" ht="19.5" customHeight="1">
      <c r="A69" s="80" t="s">
        <v>78</v>
      </c>
      <c r="B69" s="80"/>
      <c r="C69" s="80"/>
      <c r="D69" s="80"/>
      <c r="E69" s="80"/>
      <c r="F69" s="80"/>
      <c r="G69" s="80"/>
      <c r="H69" s="80"/>
      <c r="I69" s="80"/>
      <c r="J69" s="80"/>
      <c r="K69" s="81"/>
      <c r="L69" s="81"/>
      <c r="M69" s="81"/>
    </row>
    <row r="70" spans="1:10" ht="14.25" customHeight="1">
      <c r="A70" s="80" t="s">
        <v>79</v>
      </c>
      <c r="B70" s="80"/>
      <c r="C70" s="80"/>
      <c r="D70" s="80"/>
      <c r="E70" s="80"/>
      <c r="F70" s="80"/>
      <c r="G70" s="80"/>
      <c r="H70" s="80"/>
      <c r="I70" s="80"/>
      <c r="J70" s="80"/>
    </row>
    <row r="71" spans="1:10" ht="14.25" customHeight="1">
      <c r="A71" s="85" t="s">
        <v>80</v>
      </c>
      <c r="B71" s="80"/>
      <c r="C71" s="80"/>
      <c r="D71" s="80"/>
      <c r="E71" s="80"/>
      <c r="F71" s="80"/>
      <c r="G71" s="80"/>
      <c r="H71" s="80"/>
      <c r="I71" s="80"/>
      <c r="J71" s="80"/>
    </row>
    <row r="72" spans="1:10" ht="13.5" customHeight="1">
      <c r="A72" s="85"/>
      <c r="B72" s="80"/>
      <c r="C72" s="80"/>
      <c r="D72" s="80"/>
      <c r="E72" s="80"/>
      <c r="F72" s="80"/>
      <c r="G72" s="80"/>
      <c r="H72" s="80"/>
      <c r="I72" s="80"/>
      <c r="J72" s="80"/>
    </row>
    <row r="73" ht="16.5">
      <c r="A73" s="86"/>
    </row>
    <row r="74" ht="16.5">
      <c r="A74" s="86" t="s">
        <v>81</v>
      </c>
    </row>
  </sheetData>
  <mergeCells count="4">
    <mergeCell ref="A72:J72"/>
    <mergeCell ref="A69:J69"/>
    <mergeCell ref="A71:J71"/>
    <mergeCell ref="A70:J70"/>
  </mergeCells>
  <printOptions horizontalCentered="1"/>
  <pageMargins left="0" right="0" top="0.7874015748031497" bottom="0.3937007874015748" header="0.5905511811023623" footer="0.31496062992125984"/>
  <pageSetup firstPageNumber="9" useFirstPageNumber="1" horizontalDpi="600" verticalDpi="600" orientation="landscape" paperSize="9" r:id="rId1"/>
  <headerFooter alignWithMargins="0">
    <oddHeader>&amp;L&amp;"標楷體,標準"&amp;17附表&amp;"Times New Roman,標準"2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2009-06-30T02:39:47Z</dcterms:created>
  <dcterms:modified xsi:type="dcterms:W3CDTF">2009-06-30T02:40:18Z</dcterms:modified>
  <cp:category/>
  <cp:version/>
  <cp:contentType/>
  <cp:contentStatus/>
</cp:coreProperties>
</file>