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9345" activeTab="0"/>
  </bookViews>
  <sheets>
    <sheet name="6表非餘絀" sheetId="1" r:id="rId1"/>
  </sheets>
  <externalReferences>
    <externalReference r:id="rId4"/>
    <externalReference r:id="rId5"/>
    <externalReference r:id="rId6"/>
    <externalReference r:id="rId7"/>
  </externalReferences>
  <definedNames>
    <definedName name="\a">#REF!</definedName>
    <definedName name="\e">'[2]主管明細'!#REF!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D">#REF!</definedName>
    <definedName name="NAME">'[3]機關明細'!#REF!</definedName>
    <definedName name="_xlnm.Print_Area" localSheetId="0">'6表非餘絀'!$A$5:$G$91</definedName>
    <definedName name="Print_Area_MI">#REF!</definedName>
    <definedName name="_xlnm.Print_Titles" localSheetId="0">'6表非餘絀'!$1:$4</definedName>
    <definedName name="TT">#REF!</definedName>
  </definedNames>
  <calcPr fullCalcOnLoad="1"/>
</workbook>
</file>

<file path=xl/comments1.xml><?xml version="1.0" encoding="utf-8"?>
<comments xmlns="http://schemas.openxmlformats.org/spreadsheetml/2006/main">
  <authors>
    <author>行政院主計處</author>
  </authors>
  <commentList>
    <comment ref="F82" authorId="0">
      <text>
        <r>
          <rPr>
            <sz val="14"/>
            <rFont val="新細明體"/>
            <family val="1"/>
          </rPr>
          <t>主要係舉借收入增加所致</t>
        </r>
      </text>
    </comment>
  </commentList>
</comments>
</file>

<file path=xl/sharedStrings.xml><?xml version="1.0" encoding="utf-8"?>
<sst xmlns="http://schemas.openxmlformats.org/spreadsheetml/2006/main" count="129" uniqueCount="70">
  <si>
    <t>單位：百萬元</t>
  </si>
  <si>
    <t>反餘為絀</t>
  </si>
  <si>
    <t>轉絀為餘</t>
  </si>
  <si>
    <t>已達成</t>
  </si>
  <si>
    <t>-</t>
  </si>
  <si>
    <t>合          計</t>
  </si>
  <si>
    <t>98年度營業基金以外之其他特種基金截至98年3月底實際餘絀情形</t>
  </si>
  <si>
    <r>
      <t>主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管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機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關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及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基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金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名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稱</t>
    </r>
  </si>
  <si>
    <r>
      <t xml:space="preserve">餘絀預算數
</t>
    </r>
    <r>
      <rPr>
        <sz val="12"/>
        <color indexed="8"/>
        <rFont val="Times New Roman"/>
        <family val="1"/>
      </rPr>
      <t>(1)</t>
    </r>
  </si>
  <si>
    <t>累  計  餘  絀</t>
  </si>
  <si>
    <r>
      <t>分配預算數</t>
    </r>
    <r>
      <rPr>
        <sz val="12"/>
        <color indexed="8"/>
        <rFont val="細明體"/>
        <family val="3"/>
      </rPr>
      <t xml:space="preserve">
</t>
    </r>
    <r>
      <rPr>
        <sz val="12"/>
        <color indexed="8"/>
        <rFont val="Times New Roman"/>
        <family val="1"/>
      </rPr>
      <t>(2)</t>
    </r>
  </si>
  <si>
    <r>
      <t>實際餘絀數</t>
    </r>
    <r>
      <rPr>
        <sz val="12"/>
        <color indexed="8"/>
        <rFont val="Times New Roman"/>
        <family val="1"/>
      </rPr>
      <t xml:space="preserve">
(3)</t>
    </r>
  </si>
  <si>
    <r>
      <t>增減數</t>
    </r>
    <r>
      <rPr>
        <sz val="12"/>
        <color indexed="8"/>
        <rFont val="Times New Roman"/>
        <family val="1"/>
      </rPr>
      <t xml:space="preserve">
(4)=(3)-(2)</t>
    </r>
  </si>
  <si>
    <r>
      <t>增減％</t>
    </r>
    <r>
      <rPr>
        <sz val="12"/>
        <color indexed="8"/>
        <rFont val="Times New Roman"/>
        <family val="1"/>
      </rPr>
      <t xml:space="preserve">
(5)=(4)/(2)</t>
    </r>
  </si>
  <si>
    <r>
      <t>達成率％</t>
    </r>
    <r>
      <rPr>
        <sz val="12"/>
        <color indexed="8"/>
        <rFont val="Times New Roman"/>
        <family val="1"/>
      </rPr>
      <t xml:space="preserve">
(6)=(3)/(1)</t>
    </r>
  </si>
  <si>
    <t>反餘為絀</t>
  </si>
  <si>
    <t>　1.行政院國家發展基金</t>
  </si>
  <si>
    <t>　2.營建建設基金</t>
  </si>
  <si>
    <r>
      <t>　3.國民年金保險基金</t>
    </r>
    <r>
      <rPr>
        <sz val="10"/>
        <color indexed="8"/>
        <rFont val="標楷體"/>
        <family val="4"/>
      </rPr>
      <t>（</t>
    </r>
    <r>
      <rPr>
        <sz val="10"/>
        <rFont val="標楷體"/>
        <family val="4"/>
      </rPr>
      <t>註1）</t>
    </r>
  </si>
  <si>
    <t xml:space="preserve">  4.中央都市更新基金</t>
  </si>
  <si>
    <t>已達成</t>
  </si>
  <si>
    <t>　5.國軍生產及服務作業基金</t>
  </si>
  <si>
    <t>　6.國軍老舊眷村改建基金</t>
  </si>
  <si>
    <t>　7.地方建設基金</t>
  </si>
  <si>
    <r>
      <t>　8.國立大學校院校務基金</t>
    </r>
    <r>
      <rPr>
        <sz val="12"/>
        <color indexed="8"/>
        <rFont val="標楷體"/>
        <family val="4"/>
      </rPr>
      <t>(52單位彙總數)</t>
    </r>
  </si>
  <si>
    <t>　9.國立臺灣大學附設醫院作業基金</t>
  </si>
  <si>
    <t>　10.國立成功大學附設醫院作業基金</t>
  </si>
  <si>
    <t>　11.國立陽明大學附設醫院作業基金</t>
  </si>
  <si>
    <t>　12.國立社教機構作業基金</t>
  </si>
  <si>
    <t>　13.國立高級中等學校校務基金</t>
  </si>
  <si>
    <t>　14.法務部監所作業基金</t>
  </si>
  <si>
    <t>　15.經濟作業基金</t>
  </si>
  <si>
    <t>轉絀為餘</t>
  </si>
  <si>
    <t>　16.水資源作業基金</t>
  </si>
  <si>
    <t>　17.交通作業基金</t>
  </si>
  <si>
    <t>　18.國軍退除役官兵安置基金</t>
  </si>
  <si>
    <t>　19.榮民醫療作業基金</t>
  </si>
  <si>
    <t>　20.科學工業園區管理局作業基金</t>
  </si>
  <si>
    <t>　21.農業作業基金</t>
  </si>
  <si>
    <t>　22.醫療藥品基金</t>
  </si>
  <si>
    <t>　23.管制藥品管理局製藥工廠作業基金</t>
  </si>
  <si>
    <t>　24.故宮文物藝術發展基金</t>
  </si>
  <si>
    <t>　25.原住民族綜合發展基金</t>
  </si>
  <si>
    <t>　1.中央政府債務基金</t>
  </si>
  <si>
    <t>　1.行政院國家科學技術發展基金</t>
  </si>
  <si>
    <t>　2.離島建設基金</t>
  </si>
  <si>
    <t>　3.行政院公營事業民營化基金</t>
  </si>
  <si>
    <t>　4.社會福利基金</t>
  </si>
  <si>
    <t>　5.外籍配偶照顧輔導基金</t>
  </si>
  <si>
    <t>　6.研發替代役基金</t>
  </si>
  <si>
    <t>　7.警察消防海巡空勤人員及協勤民力安全基金</t>
  </si>
  <si>
    <t>　8.學產基金</t>
  </si>
  <si>
    <t>　9.經濟特別收入基金</t>
  </si>
  <si>
    <t>　10.核能發電後端營運基金</t>
  </si>
  <si>
    <t xml:space="preserve">  11.地方產業發展基金</t>
  </si>
  <si>
    <t>　12.航港建設基金</t>
  </si>
  <si>
    <t>　13.核子事故緊急應變基金</t>
  </si>
  <si>
    <t>　14.農業特別收入基金</t>
  </si>
  <si>
    <t>　15.就業安定基金</t>
  </si>
  <si>
    <t>　16.健康照護基金</t>
  </si>
  <si>
    <t>　17.環境保護基金</t>
  </si>
  <si>
    <t>　18.中華發展基金</t>
  </si>
  <si>
    <t>　19.有線廣播電視事業發展基金</t>
  </si>
  <si>
    <t>　20.金融監督管理基金</t>
  </si>
  <si>
    <t>　21.行政院金融重建基金</t>
  </si>
  <si>
    <t>　22.通訊傳播監督管理基金</t>
  </si>
  <si>
    <t>　1.國軍老舊營舍改建基金</t>
  </si>
  <si>
    <t>註：1.國民年金保險基金依國民年金法等規定，以收支結餘（短絀）悉數分別列入提存（收回）責任準備及提存（收回）安全準備，故無列數。</t>
  </si>
  <si>
    <t xml:space="preserve">    2.本表數據係以新臺幣百萬元為單位及經四捨五入處理後列計，若有數據但未達百萬元者，則以”-“符號表示；另百分比欄位係以採計至元為單位核算，未達1％者，則以"0"表示。
     　</t>
  </si>
  <si>
    <t xml:space="preserve">      以"0"表示。　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</si>
</sst>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#,##0_ 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#"/>
    <numFmt numFmtId="183" formatCode="_-* #,##0\ \ \ \ _-;\-* #,##0_-;_-* &quot;-&quot;\ \ \ \ _-;_-@_-"/>
    <numFmt numFmtId="184" formatCode="_-* #,##0\ \ \ _-;\-* #,##0_-;_-* &quot;-  &quot;_-;_-@_-"/>
    <numFmt numFmtId="185" formatCode="_-* #,##0\ \ \ _-;\-\ #,##0\ \ \ _-;_-* &quot;-   &quot;_-;_-@_-"/>
    <numFmt numFmtId="186" formatCode="_-* #,##0\ \ \ _-;\-* #,##0_-;_-* &quot;-    &quot;_-;_-@_-"/>
    <numFmt numFmtId="187" formatCode="_-* #,##0.0\ \ \ \ _-;\-* #,##0.0_-;_-* &quot;-&quot;\ \ \ \ _-;_-@_-"/>
    <numFmt numFmtId="188" formatCode="_-* #,##0.00\ \ \ \ _-;\-* #,##0.00_-;_-* &quot;-&quot;\ \ \ \ _-;_-@_-"/>
    <numFmt numFmtId="189" formatCode="#,##0.0"/>
    <numFmt numFmtId="190" formatCode="_(* #,##0,,_);_(&quot;–&quot;* #,##0,,_);_(* &quot;&quot;_);_(@_)"/>
    <numFmt numFmtId="191" formatCode="_(* #,##0,,_);_(* &quot;–&quot;\ #,##0,,_);_(* &quot;&quot;_);_(@_)"/>
    <numFmt numFmtId="192" formatCode="#,###_ "/>
  </numFmts>
  <fonts count="30">
    <font>
      <sz val="12"/>
      <name val="新細明體"/>
      <family val="0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19"/>
      <color indexed="8"/>
      <name val="標楷體"/>
      <family val="4"/>
    </font>
    <font>
      <sz val="11"/>
      <name val="標楷體"/>
      <family val="4"/>
    </font>
    <font>
      <sz val="10"/>
      <color indexed="8"/>
      <name val="Times New Roman"/>
      <family val="1"/>
    </font>
    <font>
      <sz val="12"/>
      <color indexed="8"/>
      <name val="標楷體"/>
      <family val="4"/>
    </font>
    <font>
      <sz val="14"/>
      <color indexed="8"/>
      <name val="Times New Roman"/>
      <family val="1"/>
    </font>
    <font>
      <sz val="14"/>
      <color indexed="8"/>
      <name val="標楷體"/>
      <family val="4"/>
    </font>
    <font>
      <sz val="12"/>
      <color indexed="8"/>
      <name val="Times New Roman"/>
      <family val="1"/>
    </font>
    <font>
      <sz val="12"/>
      <color indexed="8"/>
      <name val="細明體"/>
      <family val="3"/>
    </font>
    <font>
      <b/>
      <sz val="14"/>
      <color indexed="8"/>
      <name val="標楷體"/>
      <family val="4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標楷體"/>
      <family val="4"/>
    </font>
    <font>
      <sz val="10"/>
      <name val="標楷體"/>
      <family val="4"/>
    </font>
    <font>
      <sz val="12"/>
      <name val="標楷體"/>
      <family val="4"/>
    </font>
    <font>
      <b/>
      <sz val="10"/>
      <name val="Times New Roman"/>
      <family val="1"/>
    </font>
    <font>
      <sz val="10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14"/>
      <name val="新細明體"/>
      <family val="1"/>
    </font>
    <font>
      <b/>
      <sz val="8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0" fontId="5" fillId="0" borderId="0">
      <alignment vertical="top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0" fillId="0" borderId="0" xfId="19" applyFont="1" applyBorder="1" applyAlignment="1">
      <alignment horizontal="center" vertical="top"/>
      <protection/>
    </xf>
    <xf numFmtId="0" fontId="10" fillId="0" borderId="0" xfId="19" applyFont="1" applyBorder="1" applyAlignment="1">
      <alignment horizontal="center" vertical="top"/>
      <protection/>
    </xf>
    <xf numFmtId="0" fontId="10" fillId="0" borderId="0" xfId="19" applyFont="1" applyBorder="1" applyAlignment="1">
      <alignment horizontal="center" vertical="top"/>
      <protection/>
    </xf>
    <xf numFmtId="0" fontId="12" fillId="0" borderId="0" xfId="19" applyFont="1">
      <alignment vertical="top"/>
      <protection/>
    </xf>
    <xf numFmtId="0" fontId="12" fillId="0" borderId="0" xfId="19" applyFont="1" applyAlignment="1">
      <alignment horizontal="right" vertical="top"/>
      <protection/>
    </xf>
    <xf numFmtId="0" fontId="13" fillId="0" borderId="0" xfId="19" applyFont="1" applyBorder="1" applyAlignment="1">
      <alignment horizontal="right"/>
      <protection/>
    </xf>
    <xf numFmtId="0" fontId="15" fillId="0" borderId="2" xfId="19" applyFont="1" applyBorder="1" applyAlignment="1">
      <alignment horizontal="center" vertical="center"/>
      <protection/>
    </xf>
    <xf numFmtId="0" fontId="15" fillId="0" borderId="1" xfId="19" applyFont="1" applyBorder="1" applyAlignment="1">
      <alignment horizontal="center" vertical="center" wrapText="1"/>
      <protection/>
    </xf>
    <xf numFmtId="0" fontId="16" fillId="0" borderId="0" xfId="19" applyFont="1" applyBorder="1">
      <alignment vertical="top"/>
      <protection/>
    </xf>
    <xf numFmtId="0" fontId="16" fillId="0" borderId="0" xfId="19" applyFont="1">
      <alignment vertical="top"/>
      <protection/>
    </xf>
    <xf numFmtId="0" fontId="15" fillId="0" borderId="3" xfId="19" applyFont="1" applyBorder="1" applyAlignment="1">
      <alignment horizontal="center" vertical="center"/>
      <protection/>
    </xf>
    <xf numFmtId="0" fontId="14" fillId="0" borderId="1" xfId="19" applyFont="1" applyBorder="1" applyAlignment="1">
      <alignment horizontal="center" vertical="center" wrapText="1"/>
      <protection/>
    </xf>
    <xf numFmtId="49" fontId="13" fillId="0" borderId="3" xfId="19" applyNumberFormat="1" applyFont="1" applyBorder="1" applyAlignment="1">
      <alignment horizontal="center" vertical="center" wrapText="1"/>
      <protection/>
    </xf>
    <xf numFmtId="0" fontId="18" fillId="0" borderId="1" xfId="0" applyFont="1" applyBorder="1" applyAlignment="1" applyProtection="1">
      <alignment vertical="center" wrapText="1"/>
      <protection/>
    </xf>
    <xf numFmtId="178" fontId="19" fillId="0" borderId="1" xfId="0" applyNumberFormat="1" applyFont="1" applyFill="1" applyBorder="1" applyAlignment="1" applyProtection="1">
      <alignment horizontal="right" vertical="center"/>
      <protection/>
    </xf>
    <xf numFmtId="178" fontId="19" fillId="0" borderId="1" xfId="0" applyNumberFormat="1" applyFont="1" applyBorder="1" applyAlignment="1" applyProtection="1">
      <alignment horizontal="right" vertical="center"/>
      <protection/>
    </xf>
    <xf numFmtId="0" fontId="20" fillId="0" borderId="0" xfId="19" applyFont="1" applyBorder="1">
      <alignment vertical="top"/>
      <protection/>
    </xf>
    <xf numFmtId="0" fontId="20" fillId="0" borderId="0" xfId="19" applyFont="1">
      <alignment vertical="top"/>
      <protection/>
    </xf>
    <xf numFmtId="0" fontId="18" fillId="0" borderId="1" xfId="0" applyFont="1" applyBorder="1" applyAlignment="1" applyProtection="1">
      <alignment horizontal="left" vertical="center" wrapText="1" indent="1"/>
      <protection/>
    </xf>
    <xf numFmtId="178" fontId="18" fillId="0" borderId="1" xfId="0" applyNumberFormat="1" applyFont="1" applyFill="1" applyBorder="1" applyAlignment="1" applyProtection="1">
      <alignment horizontal="right" vertical="center" wrapText="1"/>
      <protection/>
    </xf>
    <xf numFmtId="0" fontId="15" fillId="0" borderId="1" xfId="0" applyFont="1" applyBorder="1" applyAlignment="1" applyProtection="1">
      <alignment horizontal="left" vertical="center" wrapText="1" indent="1"/>
      <protection/>
    </xf>
    <xf numFmtId="178" fontId="14" fillId="0" borderId="1" xfId="0" applyNumberFormat="1" applyFont="1" applyBorder="1" applyAlignment="1" applyProtection="1">
      <alignment horizontal="right" vertical="center"/>
      <protection/>
    </xf>
    <xf numFmtId="178" fontId="15" fillId="0" borderId="1" xfId="0" applyNumberFormat="1" applyFont="1" applyFill="1" applyBorder="1" applyAlignment="1" applyProtection="1">
      <alignment horizontal="right" vertical="center" wrapText="1"/>
      <protection/>
    </xf>
    <xf numFmtId="0" fontId="12" fillId="0" borderId="0" xfId="19" applyFont="1" applyBorder="1">
      <alignment vertical="top"/>
      <protection/>
    </xf>
    <xf numFmtId="182" fontId="14" fillId="0" borderId="1" xfId="0" applyNumberFormat="1" applyFont="1" applyBorder="1" applyAlignment="1" applyProtection="1">
      <alignment horizontal="right" vertical="center"/>
      <protection/>
    </xf>
    <xf numFmtId="178" fontId="14" fillId="0" borderId="1" xfId="0" applyNumberFormat="1" applyFont="1" applyBorder="1" applyAlignment="1" applyProtection="1">
      <alignment horizontal="right" vertical="center" wrapText="1"/>
      <protection/>
    </xf>
    <xf numFmtId="178" fontId="18" fillId="0" borderId="1" xfId="0" applyNumberFormat="1" applyFont="1" applyBorder="1" applyAlignment="1" applyProtection="1">
      <alignment horizontal="right" vertical="center"/>
      <protection/>
    </xf>
    <xf numFmtId="178" fontId="15" fillId="0" borderId="1" xfId="0" applyNumberFormat="1" applyFont="1" applyBorder="1" applyAlignment="1" applyProtection="1">
      <alignment horizontal="right" vertical="center"/>
      <protection/>
    </xf>
    <xf numFmtId="178" fontId="15" fillId="0" borderId="1" xfId="0" applyNumberFormat="1" applyFont="1" applyBorder="1" applyAlignment="1" applyProtection="1">
      <alignment horizontal="right" vertical="center" wrapText="1"/>
      <protection/>
    </xf>
    <xf numFmtId="178" fontId="14" fillId="0" borderId="1" xfId="0" applyNumberFormat="1" applyFont="1" applyFill="1" applyBorder="1" applyAlignment="1" applyProtection="1">
      <alignment horizontal="right" vertical="center"/>
      <protection/>
    </xf>
    <xf numFmtId="0" fontId="24" fillId="0" borderId="0" xfId="19" applyFont="1" applyBorder="1">
      <alignment vertical="top"/>
      <protection/>
    </xf>
    <xf numFmtId="0" fontId="24" fillId="0" borderId="0" xfId="19" applyFont="1">
      <alignment vertical="top"/>
      <protection/>
    </xf>
    <xf numFmtId="0" fontId="25" fillId="0" borderId="0" xfId="19" applyFont="1" applyBorder="1">
      <alignment vertical="top"/>
      <protection/>
    </xf>
    <xf numFmtId="0" fontId="25" fillId="0" borderId="0" xfId="19" applyFont="1">
      <alignment vertical="top"/>
      <protection/>
    </xf>
    <xf numFmtId="0" fontId="12" fillId="0" borderId="0" xfId="19" applyFont="1" applyBorder="1" applyAlignment="1">
      <alignment vertical="center"/>
      <protection/>
    </xf>
    <xf numFmtId="0" fontId="12" fillId="0" borderId="0" xfId="19" applyFont="1" applyAlignment="1">
      <alignment vertical="center"/>
      <protection/>
    </xf>
    <xf numFmtId="179" fontId="19" fillId="0" borderId="1" xfId="0" applyNumberFormat="1" applyFont="1" applyFill="1" applyBorder="1" applyAlignment="1" applyProtection="1">
      <alignment horizontal="right" vertical="center"/>
      <protection/>
    </xf>
    <xf numFmtId="41" fontId="26" fillId="0" borderId="1" xfId="20" applyNumberFormat="1" applyFont="1" applyFill="1" applyBorder="1" applyAlignment="1" applyProtection="1" quotePrefix="1">
      <alignment horizontal="right" vertical="center" wrapText="1"/>
      <protection locked="0"/>
    </xf>
    <xf numFmtId="179" fontId="14" fillId="0" borderId="1" xfId="0" applyNumberFormat="1" applyFont="1" applyFill="1" applyBorder="1" applyAlignment="1" applyProtection="1">
      <alignment horizontal="right" vertical="center"/>
      <protection/>
    </xf>
    <xf numFmtId="178" fontId="14" fillId="0" borderId="1" xfId="0" applyNumberFormat="1" applyFont="1" applyFill="1" applyBorder="1" applyAlignment="1" applyProtection="1">
      <alignment horizontal="right" vertical="center" wrapText="1"/>
      <protection/>
    </xf>
    <xf numFmtId="178" fontId="18" fillId="0" borderId="1" xfId="0" applyNumberFormat="1" applyFont="1" applyFill="1" applyBorder="1" applyAlignment="1" applyProtection="1">
      <alignment horizontal="right" vertical="center"/>
      <protection/>
    </xf>
    <xf numFmtId="178" fontId="15" fillId="0" borderId="1" xfId="0" applyNumberFormat="1" applyFont="1" applyFill="1" applyBorder="1" applyAlignment="1" applyProtection="1">
      <alignment horizontal="right" vertical="center"/>
      <protection/>
    </xf>
    <xf numFmtId="0" fontId="12" fillId="0" borderId="0" xfId="19" applyFont="1" applyFill="1" applyBorder="1">
      <alignment vertical="top"/>
      <protection/>
    </xf>
    <xf numFmtId="0" fontId="12" fillId="0" borderId="0" xfId="19" applyFont="1" applyFill="1">
      <alignment vertical="top"/>
      <protection/>
    </xf>
    <xf numFmtId="178" fontId="27" fillId="0" borderId="1" xfId="20" applyNumberFormat="1" applyFont="1" applyFill="1" applyBorder="1" applyAlignment="1" applyProtection="1" quotePrefix="1">
      <alignment horizontal="right" vertical="center" wrapText="1"/>
      <protection locked="0"/>
    </xf>
    <xf numFmtId="178" fontId="26" fillId="0" borderId="1" xfId="20" applyNumberFormat="1" applyFont="1" applyFill="1" applyBorder="1" applyAlignment="1" applyProtection="1" quotePrefix="1">
      <alignment horizontal="right" vertical="center" wrapText="1"/>
      <protection locked="0"/>
    </xf>
    <xf numFmtId="41" fontId="27" fillId="0" borderId="1" xfId="20" applyNumberFormat="1" applyFont="1" applyFill="1" applyBorder="1" applyAlignment="1" applyProtection="1" quotePrefix="1">
      <alignment horizontal="right" vertical="center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top" wrapText="1"/>
      <protection/>
    </xf>
    <xf numFmtId="0" fontId="12" fillId="0" borderId="0" xfId="19" applyFont="1" applyBorder="1" applyAlignment="1">
      <alignment/>
      <protection/>
    </xf>
    <xf numFmtId="0" fontId="12" fillId="0" borderId="0" xfId="19" applyFont="1" applyBorder="1" applyAlignment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12" fillId="0" borderId="0" xfId="19" applyFont="1" applyAlignment="1">
      <alignment/>
      <protection/>
    </xf>
  </cellXfs>
  <cellStyles count="2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九十三第二季--附表(附屬單位)" xfId="19"/>
    <cellStyle name="一般_表五" xfId="20"/>
    <cellStyle name="Comma" xfId="21"/>
    <cellStyle name="Comma [0]" xfId="22"/>
    <cellStyle name="Percent" xfId="23"/>
    <cellStyle name="Currency" xfId="24"/>
    <cellStyle name="Currency [0]" xfId="25"/>
    <cellStyle name="貨幣[0]_A-DET07" xfId="26"/>
    <cellStyle name="Hyperlink" xfId="27"/>
    <cellStyle name="Followed 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7&#25910;&#25903;&#26376;&#22577;\&#31435;&#27861;&#38498;&#22577;&#21578;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97&#25910;&#25903;&#26376;&#22577;\&#31435;&#27861;&#38498;&#22577;&#21578;\Documents%20and%20Settings\Q106\Local%20Settings\Temporary%20Internet%20Files\Content.IE5\8P6B5C4A\96&#24180;&#24230;&#31532;1&#23395;--&#26376;&#22577;(&#38750;&#29151;&#26989;&#22522;&#3732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餘絀-元(原稿)"/>
      <sheetName val="餘絀-元(原稿公式chek)"/>
      <sheetName val="餘絀-百萬元(公式check)"/>
      <sheetName val="餘絀-百萬元(月報上呈版)"/>
      <sheetName val="資產-元(原稿)"/>
      <sheetName val="資產-元(原稿公式chek)"/>
      <sheetName val="資產-百萬(公式check)"/>
      <sheetName val="資產-百萬 (月報上呈版)"/>
    </sheetNames>
    <sheetDataSet>
      <sheetData sheetId="0">
        <row r="5">
          <cell r="A5" t="str">
            <v>作業基金</v>
          </cell>
        </row>
        <row r="6">
          <cell r="A6" t="str">
            <v>行政院主管</v>
          </cell>
        </row>
        <row r="8">
          <cell r="A8" t="str">
            <v>內政部主管</v>
          </cell>
        </row>
        <row r="10">
          <cell r="A10" t="str">
            <v>國防部主管</v>
          </cell>
        </row>
        <row r="14">
          <cell r="A14" t="str">
            <v>財政部主管</v>
          </cell>
        </row>
        <row r="16">
          <cell r="A16" t="str">
            <v>教育部主管</v>
          </cell>
        </row>
        <row r="75">
          <cell r="A75" t="str">
            <v>法務部主管</v>
          </cell>
        </row>
        <row r="77">
          <cell r="A77" t="str">
            <v>經濟部主管</v>
          </cell>
        </row>
        <row r="80">
          <cell r="A80" t="str">
            <v>交通部主管</v>
          </cell>
        </row>
        <row r="82">
          <cell r="A82" t="str">
            <v>國軍退除役官兵輔導委員會主管</v>
          </cell>
        </row>
        <row r="85">
          <cell r="A85" t="str">
            <v>國家科學委員會主管</v>
          </cell>
        </row>
        <row r="87">
          <cell r="A87" t="str">
            <v>農業委員會主管</v>
          </cell>
        </row>
        <row r="89">
          <cell r="A89" t="str">
            <v>衛生署主管</v>
          </cell>
        </row>
        <row r="94">
          <cell r="A94" t="str">
            <v>國立故宮博物院主管</v>
          </cell>
        </row>
        <row r="96">
          <cell r="A96" t="str">
            <v>原住民族委員會主管</v>
          </cell>
        </row>
        <row r="98">
          <cell r="A98" t="str">
            <v>債務基金</v>
          </cell>
        </row>
        <row r="99">
          <cell r="A99" t="str">
            <v>財政部主管</v>
          </cell>
        </row>
        <row r="101">
          <cell r="A101" t="str">
            <v>特別收入基金</v>
          </cell>
        </row>
        <row r="102">
          <cell r="A102" t="str">
            <v>行政院主管</v>
          </cell>
        </row>
        <row r="106">
          <cell r="A106" t="str">
            <v>內政部主管</v>
          </cell>
        </row>
        <row r="109">
          <cell r="A109" t="str">
            <v>教育部主管</v>
          </cell>
        </row>
        <row r="111">
          <cell r="A111" t="str">
            <v>經濟部主管</v>
          </cell>
        </row>
        <row r="114">
          <cell r="A114" t="str">
            <v>交通部主管</v>
          </cell>
        </row>
        <row r="116">
          <cell r="A116" t="str">
            <v>原子能委員會主管</v>
          </cell>
        </row>
        <row r="118">
          <cell r="A118" t="str">
            <v>農業委員會主管</v>
          </cell>
        </row>
        <row r="120">
          <cell r="A120" t="str">
            <v>勞工委員會主管</v>
          </cell>
        </row>
        <row r="122">
          <cell r="A122" t="str">
            <v>衛生署主管</v>
          </cell>
        </row>
        <row r="124">
          <cell r="A124" t="str">
            <v>環境保護署主管</v>
          </cell>
        </row>
        <row r="126">
          <cell r="A126" t="str">
            <v>大陸委員會主管</v>
          </cell>
        </row>
        <row r="128">
          <cell r="A128" t="str">
            <v>新聞局主管</v>
          </cell>
        </row>
        <row r="130">
          <cell r="A130" t="str">
            <v>金融監督管理委員會主管</v>
          </cell>
        </row>
        <row r="133">
          <cell r="A133" t="str">
            <v>國家通訊傳播委員會主管</v>
          </cell>
        </row>
        <row r="135">
          <cell r="A135" t="str">
            <v>資本計畫基金</v>
          </cell>
        </row>
        <row r="136">
          <cell r="A136" t="str">
            <v>國防部主管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showGridLines="0" tabSelected="1" zoomScale="75" zoomScaleNormal="75" zoomScaleSheetLayoutView="100" workbookViewId="0" topLeftCell="A1">
      <pane xSplit="1" ySplit="4" topLeftCell="B5" activePane="bottomRight" state="frozen"/>
      <selection pane="topLeft" activeCell="I3" sqref="I3:I4"/>
      <selection pane="topRight" activeCell="I3" sqref="I3:I4"/>
      <selection pane="bottomLeft" activeCell="I3" sqref="I3:I4"/>
      <selection pane="bottomRight" activeCell="F70" sqref="F70"/>
    </sheetView>
  </sheetViews>
  <sheetFormatPr defaultColWidth="9.00390625" defaultRowHeight="16.5"/>
  <cols>
    <col min="1" max="1" width="55.375" style="4" customWidth="1"/>
    <col min="2" max="2" width="17.75390625" style="4" customWidth="1"/>
    <col min="3" max="3" width="17.50390625" style="4" customWidth="1"/>
    <col min="4" max="4" width="16.875" style="4" customWidth="1"/>
    <col min="5" max="5" width="16.00390625" style="4" customWidth="1"/>
    <col min="6" max="6" width="16.75390625" style="5" customWidth="1"/>
    <col min="7" max="7" width="17.875" style="5" customWidth="1"/>
    <col min="8" max="8" width="2.25390625" style="4" customWidth="1"/>
    <col min="9" max="16384" width="5.875" style="4" customWidth="1"/>
  </cols>
  <sheetData>
    <row r="1" spans="1:7" ht="27.75" customHeight="1">
      <c r="A1" s="1" t="s">
        <v>6</v>
      </c>
      <c r="B1" s="2"/>
      <c r="C1" s="2"/>
      <c r="D1" s="2"/>
      <c r="E1" s="2"/>
      <c r="F1" s="2"/>
      <c r="G1" s="3"/>
    </row>
    <row r="2" ht="17.25" customHeight="1">
      <c r="G2" s="6" t="s">
        <v>0</v>
      </c>
    </row>
    <row r="3" spans="1:8" s="10" customFormat="1" ht="30" customHeight="1">
      <c r="A3" s="7" t="s">
        <v>7</v>
      </c>
      <c r="B3" s="8" t="s">
        <v>8</v>
      </c>
      <c r="C3" s="8" t="s">
        <v>9</v>
      </c>
      <c r="D3" s="8"/>
      <c r="E3" s="8"/>
      <c r="F3" s="8"/>
      <c r="G3" s="8"/>
      <c r="H3" s="9"/>
    </row>
    <row r="4" spans="1:8" s="10" customFormat="1" ht="36.75" customHeight="1">
      <c r="A4" s="11"/>
      <c r="B4" s="12"/>
      <c r="C4" s="13" t="s">
        <v>10</v>
      </c>
      <c r="D4" s="13" t="s">
        <v>11</v>
      </c>
      <c r="E4" s="13" t="s">
        <v>12</v>
      </c>
      <c r="F4" s="13" t="s">
        <v>13</v>
      </c>
      <c r="G4" s="13" t="s">
        <v>14</v>
      </c>
      <c r="H4" s="9"/>
    </row>
    <row r="5" spans="1:8" s="18" customFormat="1" ht="22.5" customHeight="1">
      <c r="A5" s="14" t="str">
        <f>'[4]餘絀-元(原稿)'!A5</f>
        <v>作業基金</v>
      </c>
      <c r="B5" s="15">
        <f>B6+B8+B12+B15+B17+B24+B26+B29+B31+B34+B36+B38+B41+B43</f>
        <v>25427</v>
      </c>
      <c r="C5" s="15">
        <f>C6+C8+C12+C15+C17+C24+C26+C29+C31+C34+C36+C38+C41+C43</f>
        <v>6348</v>
      </c>
      <c r="D5" s="15">
        <f>D6+D8+D12+D15+D17+D24+D26+D29+D31+D34+D36+D38+D41+D43</f>
        <v>5873</v>
      </c>
      <c r="E5" s="16">
        <f>E6+E8+E12+E15+E17+E24+E26+E29+E31+E34+E36+E38+E41+E43</f>
        <v>-475</v>
      </c>
      <c r="F5" s="16">
        <v>7.421253503557734</v>
      </c>
      <c r="G5" s="16">
        <v>23.101004284113934</v>
      </c>
      <c r="H5" s="17"/>
    </row>
    <row r="6" spans="1:8" s="18" customFormat="1" ht="22.5" customHeight="1">
      <c r="A6" s="19" t="str">
        <f>'[4]餘絀-元(原稿)'!A6</f>
        <v>行政院主管</v>
      </c>
      <c r="B6" s="16">
        <f>SUM(B7)</f>
        <v>6322</v>
      </c>
      <c r="C6" s="16">
        <f>SUM(C7)</f>
        <v>95</v>
      </c>
      <c r="D6" s="16">
        <f>SUM(D7)</f>
        <v>-105</v>
      </c>
      <c r="E6" s="16">
        <f>SUM(E7)</f>
        <v>-200</v>
      </c>
      <c r="F6" s="20" t="s">
        <v>15</v>
      </c>
      <c r="G6" s="20" t="s">
        <v>15</v>
      </c>
      <c r="H6" s="17"/>
    </row>
    <row r="7" spans="1:8" ht="22.5" customHeight="1">
      <c r="A7" s="21" t="s">
        <v>16</v>
      </c>
      <c r="B7" s="22">
        <v>6322</v>
      </c>
      <c r="C7" s="22">
        <v>95</v>
      </c>
      <c r="D7" s="22">
        <v>-105</v>
      </c>
      <c r="E7" s="22">
        <f>D7-C7</f>
        <v>-200</v>
      </c>
      <c r="F7" s="23" t="s">
        <v>15</v>
      </c>
      <c r="G7" s="23" t="s">
        <v>15</v>
      </c>
      <c r="H7" s="24"/>
    </row>
    <row r="8" spans="1:8" s="18" customFormat="1" ht="22.5" customHeight="1">
      <c r="A8" s="19" t="str">
        <f>'[4]餘絀-元(原稿)'!A8</f>
        <v>內政部主管</v>
      </c>
      <c r="B8" s="16">
        <f>SUM(B9:B11)</f>
        <v>1089</v>
      </c>
      <c r="C8" s="16">
        <f>SUM(C9:C11)</f>
        <v>1403</v>
      </c>
      <c r="D8" s="16">
        <f>SUM(D9:D11)</f>
        <v>-15</v>
      </c>
      <c r="E8" s="16">
        <f>SUM(E9:E11)</f>
        <v>-1418</v>
      </c>
      <c r="F8" s="20" t="s">
        <v>15</v>
      </c>
      <c r="G8" s="20" t="s">
        <v>15</v>
      </c>
      <c r="H8" s="17"/>
    </row>
    <row r="9" spans="1:8" ht="22.5" customHeight="1">
      <c r="A9" s="21" t="s">
        <v>17</v>
      </c>
      <c r="B9" s="22">
        <v>1093</v>
      </c>
      <c r="C9" s="22">
        <v>1403</v>
      </c>
      <c r="D9" s="22">
        <v>-15</v>
      </c>
      <c r="E9" s="22">
        <f>D9-C9</f>
        <v>-1418</v>
      </c>
      <c r="F9" s="23" t="s">
        <v>15</v>
      </c>
      <c r="G9" s="23" t="s">
        <v>15</v>
      </c>
      <c r="H9" s="24"/>
    </row>
    <row r="10" spans="1:8" ht="22.5" customHeight="1">
      <c r="A10" s="21" t="s">
        <v>18</v>
      </c>
      <c r="B10" s="25">
        <v>0</v>
      </c>
      <c r="C10" s="25">
        <v>0</v>
      </c>
      <c r="D10" s="25">
        <v>0</v>
      </c>
      <c r="E10" s="22"/>
      <c r="F10" s="26"/>
      <c r="G10" s="26"/>
      <c r="H10" s="24"/>
    </row>
    <row r="11" spans="1:8" ht="22.5" customHeight="1">
      <c r="A11" s="21" t="s">
        <v>19</v>
      </c>
      <c r="B11" s="22">
        <v>-4</v>
      </c>
      <c r="C11" s="25">
        <v>0</v>
      </c>
      <c r="D11" s="25">
        <v>0</v>
      </c>
      <c r="E11" s="22"/>
      <c r="F11" s="26"/>
      <c r="G11" s="26"/>
      <c r="H11" s="24"/>
    </row>
    <row r="12" spans="1:8" s="18" customFormat="1" ht="22.5" customHeight="1">
      <c r="A12" s="19" t="str">
        <f>'[4]餘絀-元(原稿)'!A10</f>
        <v>國防部主管</v>
      </c>
      <c r="B12" s="16">
        <f>SUM(B13:B14)</f>
        <v>-3995</v>
      </c>
      <c r="C12" s="16">
        <f>SUM(C13:C14)</f>
        <v>-938</v>
      </c>
      <c r="D12" s="16">
        <f>SUM(D13:D14)</f>
        <v>-349</v>
      </c>
      <c r="E12" s="16">
        <f>SUM(E13:E14)</f>
        <v>589</v>
      </c>
      <c r="F12" s="27" t="s">
        <v>20</v>
      </c>
      <c r="G12" s="20" t="s">
        <v>20</v>
      </c>
      <c r="H12" s="17"/>
    </row>
    <row r="13" spans="1:8" ht="21.75" customHeight="1">
      <c r="A13" s="21" t="s">
        <v>21</v>
      </c>
      <c r="B13" s="22">
        <v>1004</v>
      </c>
      <c r="C13" s="22">
        <v>33</v>
      </c>
      <c r="D13" s="22">
        <v>346</v>
      </c>
      <c r="E13" s="22">
        <f>D13-C13</f>
        <v>313</v>
      </c>
      <c r="F13" s="22">
        <v>940.8762132563106</v>
      </c>
      <c r="G13" s="22">
        <v>34.45797753771437</v>
      </c>
      <c r="H13" s="24"/>
    </row>
    <row r="14" spans="1:8" ht="21.75" customHeight="1">
      <c r="A14" s="21" t="s">
        <v>22</v>
      </c>
      <c r="B14" s="22">
        <v>-4999</v>
      </c>
      <c r="C14" s="22">
        <v>-971</v>
      </c>
      <c r="D14" s="22">
        <v>-695</v>
      </c>
      <c r="E14" s="22">
        <f>D14-C14</f>
        <v>276</v>
      </c>
      <c r="F14" s="28" t="s">
        <v>20</v>
      </c>
      <c r="G14" s="29" t="s">
        <v>20</v>
      </c>
      <c r="H14" s="24"/>
    </row>
    <row r="15" spans="1:8" s="18" customFormat="1" ht="22.5" customHeight="1">
      <c r="A15" s="19" t="str">
        <f>'[4]餘絀-元(原稿)'!A14</f>
        <v>財政部主管</v>
      </c>
      <c r="B15" s="16">
        <f>SUM(B16)</f>
        <v>507</v>
      </c>
      <c r="C15" s="16">
        <f>SUM(C16)</f>
        <v>8</v>
      </c>
      <c r="D15" s="16">
        <f>SUM(D16)</f>
        <v>9</v>
      </c>
      <c r="E15" s="16">
        <f>SUM(E16)</f>
        <v>1</v>
      </c>
      <c r="F15" s="16">
        <v>8.830859227575797</v>
      </c>
      <c r="G15" s="16">
        <v>1.7070724112618691</v>
      </c>
      <c r="H15" s="17"/>
    </row>
    <row r="16" spans="1:8" ht="22.5" customHeight="1">
      <c r="A16" s="21" t="s">
        <v>23</v>
      </c>
      <c r="B16" s="22">
        <v>507</v>
      </c>
      <c r="C16" s="22">
        <v>8</v>
      </c>
      <c r="D16" s="22">
        <v>9</v>
      </c>
      <c r="E16" s="22">
        <f aca="true" t="shared" si="0" ref="E16:E23">D16-C16</f>
        <v>1</v>
      </c>
      <c r="F16" s="22">
        <v>8.830859227575797</v>
      </c>
      <c r="G16" s="22">
        <v>1.7070724112618691</v>
      </c>
      <c r="H16" s="24"/>
    </row>
    <row r="17" spans="1:8" s="18" customFormat="1" ht="22.5" customHeight="1">
      <c r="A17" s="19" t="str">
        <f>'[4]餘絀-元(原稿)'!A16</f>
        <v>教育部主管</v>
      </c>
      <c r="B17" s="15">
        <f>SUM(B18:B23)</f>
        <v>1344</v>
      </c>
      <c r="C17" s="15">
        <f>SUM(C18:C23)</f>
        <v>1625</v>
      </c>
      <c r="D17" s="15">
        <f>SUM(D18:D23)</f>
        <v>2223</v>
      </c>
      <c r="E17" s="16">
        <f t="shared" si="0"/>
        <v>598</v>
      </c>
      <c r="F17" s="15">
        <v>37.14045886316363</v>
      </c>
      <c r="G17" s="15">
        <v>165.31214861817494</v>
      </c>
      <c r="H17" s="17"/>
    </row>
    <row r="18" spans="1:8" s="32" customFormat="1" ht="21.75" customHeight="1">
      <c r="A18" s="21" t="s">
        <v>24</v>
      </c>
      <c r="B18" s="30">
        <v>62</v>
      </c>
      <c r="C18" s="30">
        <v>975</v>
      </c>
      <c r="D18" s="30">
        <v>847</v>
      </c>
      <c r="E18" s="22">
        <f t="shared" si="0"/>
        <v>-128</v>
      </c>
      <c r="F18" s="30">
        <f>ABS(E18/C18*100)</f>
        <v>13.128205128205128</v>
      </c>
      <c r="G18" s="30">
        <f>ABS(D18/B18*100)</f>
        <v>1366.1290322580646</v>
      </c>
      <c r="H18" s="31"/>
    </row>
    <row r="19" spans="1:8" s="34" customFormat="1" ht="21" customHeight="1">
      <c r="A19" s="21" t="s">
        <v>25</v>
      </c>
      <c r="B19" s="30">
        <v>1149</v>
      </c>
      <c r="C19" s="30">
        <v>281</v>
      </c>
      <c r="D19" s="30">
        <v>480</v>
      </c>
      <c r="E19" s="30">
        <f t="shared" si="0"/>
        <v>199</v>
      </c>
      <c r="F19" s="30">
        <v>70.90043648704413</v>
      </c>
      <c r="G19" s="30">
        <v>41.80246238851425</v>
      </c>
      <c r="H19" s="33"/>
    </row>
    <row r="20" spans="1:8" s="18" customFormat="1" ht="21" customHeight="1">
      <c r="A20" s="21" t="s">
        <v>26</v>
      </c>
      <c r="B20" s="30">
        <v>87</v>
      </c>
      <c r="C20" s="30">
        <v>112</v>
      </c>
      <c r="D20" s="30">
        <v>218</v>
      </c>
      <c r="E20" s="30">
        <f t="shared" si="0"/>
        <v>106</v>
      </c>
      <c r="F20" s="30">
        <v>94.15592616724831</v>
      </c>
      <c r="G20" s="30">
        <v>248.6755778860004</v>
      </c>
      <c r="H20" s="17"/>
    </row>
    <row r="21" spans="1:8" s="18" customFormat="1" ht="21" customHeight="1">
      <c r="A21" s="21" t="s">
        <v>27</v>
      </c>
      <c r="B21" s="30">
        <v>21</v>
      </c>
      <c r="C21" s="30">
        <v>2</v>
      </c>
      <c r="D21" s="30">
        <v>6</v>
      </c>
      <c r="E21" s="30">
        <f t="shared" si="0"/>
        <v>4</v>
      </c>
      <c r="F21" s="30">
        <v>199.68987758945386</v>
      </c>
      <c r="G21" s="30">
        <v>29.960524333992282</v>
      </c>
      <c r="H21" s="17"/>
    </row>
    <row r="22" spans="1:8" ht="21" customHeight="1">
      <c r="A22" s="21" t="s">
        <v>28</v>
      </c>
      <c r="B22" s="30">
        <v>10</v>
      </c>
      <c r="C22" s="30">
        <v>34</v>
      </c>
      <c r="D22" s="30">
        <v>-10</v>
      </c>
      <c r="E22" s="30">
        <f t="shared" si="0"/>
        <v>-44</v>
      </c>
      <c r="F22" s="23" t="s">
        <v>1</v>
      </c>
      <c r="G22" s="23" t="s">
        <v>1</v>
      </c>
      <c r="H22" s="24"/>
    </row>
    <row r="23" spans="1:8" s="18" customFormat="1" ht="21" customHeight="1">
      <c r="A23" s="21" t="s">
        <v>29</v>
      </c>
      <c r="B23" s="30">
        <v>15</v>
      </c>
      <c r="C23" s="30">
        <v>221</v>
      </c>
      <c r="D23" s="30">
        <v>682</v>
      </c>
      <c r="E23" s="30">
        <f t="shared" si="0"/>
        <v>461</v>
      </c>
      <c r="F23" s="30">
        <v>208.03336827267142</v>
      </c>
      <c r="G23" s="30">
        <v>4700.694539437396</v>
      </c>
      <c r="H23" s="17"/>
    </row>
    <row r="24" spans="1:8" ht="22.5" customHeight="1">
      <c r="A24" s="19" t="str">
        <f>'[4]餘絀-元(原稿)'!A75</f>
        <v>法務部主管</v>
      </c>
      <c r="B24" s="15">
        <f>SUM(B25)</f>
        <v>43</v>
      </c>
      <c r="C24" s="15">
        <f>SUM(C25)</f>
        <v>23</v>
      </c>
      <c r="D24" s="15">
        <f>SUM(D25)</f>
        <v>24</v>
      </c>
      <c r="E24" s="15">
        <f>SUM(E25)</f>
        <v>1</v>
      </c>
      <c r="F24" s="15">
        <v>4.598028822988304</v>
      </c>
      <c r="G24" s="15">
        <v>54.947842695077895</v>
      </c>
      <c r="H24" s="24"/>
    </row>
    <row r="25" spans="1:8" ht="22.5" customHeight="1">
      <c r="A25" s="21" t="s">
        <v>30</v>
      </c>
      <c r="B25" s="30">
        <v>43</v>
      </c>
      <c r="C25" s="30">
        <v>23</v>
      </c>
      <c r="D25" s="30">
        <v>24</v>
      </c>
      <c r="E25" s="30">
        <f>D25-C25</f>
        <v>1</v>
      </c>
      <c r="F25" s="30">
        <v>4.598028822988304</v>
      </c>
      <c r="G25" s="30">
        <v>54.947842695077895</v>
      </c>
      <c r="H25" s="24"/>
    </row>
    <row r="26" spans="1:8" s="18" customFormat="1" ht="22.5" customHeight="1">
      <c r="A26" s="19" t="str">
        <f>'[4]餘絀-元(原稿)'!A77</f>
        <v>經濟部主管</v>
      </c>
      <c r="B26" s="15">
        <f>SUM(B27:B28)</f>
        <v>-1372</v>
      </c>
      <c r="C26" s="15">
        <f>SUM(C27:C28)</f>
        <v>108</v>
      </c>
      <c r="D26" s="15">
        <f>SUM(D27:D28)</f>
        <v>362</v>
      </c>
      <c r="E26" s="15">
        <f>SUM(E27:E28)</f>
        <v>254</v>
      </c>
      <c r="F26" s="15">
        <v>234.49044658364437</v>
      </c>
      <c r="G26" s="20" t="s">
        <v>2</v>
      </c>
      <c r="H26" s="17"/>
    </row>
    <row r="27" spans="1:8" ht="21.75" customHeight="1">
      <c r="A27" s="21" t="s">
        <v>31</v>
      </c>
      <c r="B27" s="30">
        <v>-1671</v>
      </c>
      <c r="C27" s="30">
        <v>-205</v>
      </c>
      <c r="D27" s="30">
        <v>68</v>
      </c>
      <c r="E27" s="30">
        <f>D27-C27</f>
        <v>273</v>
      </c>
      <c r="F27" s="23" t="s">
        <v>32</v>
      </c>
      <c r="G27" s="23" t="s">
        <v>2</v>
      </c>
      <c r="H27" s="24"/>
    </row>
    <row r="28" spans="1:8" s="18" customFormat="1" ht="21.75" customHeight="1">
      <c r="A28" s="21" t="s">
        <v>33</v>
      </c>
      <c r="B28" s="30">
        <v>299</v>
      </c>
      <c r="C28" s="30">
        <v>313</v>
      </c>
      <c r="D28" s="30">
        <v>294</v>
      </c>
      <c r="E28" s="30">
        <f>D28-C28</f>
        <v>-19</v>
      </c>
      <c r="F28" s="30">
        <v>6.187915697451497</v>
      </c>
      <c r="G28" s="30">
        <v>98.355109342338</v>
      </c>
      <c r="H28" s="17"/>
    </row>
    <row r="29" spans="1:8" ht="22.5" customHeight="1">
      <c r="A29" s="19" t="str">
        <f>'[4]餘絀-元(原稿)'!A80</f>
        <v>交通部主管</v>
      </c>
      <c r="B29" s="15">
        <f>SUM(B30)</f>
        <v>18167</v>
      </c>
      <c r="C29" s="15">
        <f>SUM(C30)</f>
        <v>4194</v>
      </c>
      <c r="D29" s="15">
        <f>SUM(D30)</f>
        <v>3037</v>
      </c>
      <c r="E29" s="15">
        <f>SUM(E30)</f>
        <v>-1157</v>
      </c>
      <c r="F29" s="15">
        <v>27.599349520298144</v>
      </c>
      <c r="G29" s="15">
        <v>16.714759335982873</v>
      </c>
      <c r="H29" s="24"/>
    </row>
    <row r="30" spans="1:8" ht="22.5" customHeight="1">
      <c r="A30" s="21" t="s">
        <v>34</v>
      </c>
      <c r="B30" s="30">
        <v>18167</v>
      </c>
      <c r="C30" s="30">
        <v>4194</v>
      </c>
      <c r="D30" s="30">
        <v>3037</v>
      </c>
      <c r="E30" s="30">
        <f>D30-C30</f>
        <v>-1157</v>
      </c>
      <c r="F30" s="30">
        <v>27.599349520298144</v>
      </c>
      <c r="G30" s="30">
        <v>16.714759335982873</v>
      </c>
      <c r="H30" s="24"/>
    </row>
    <row r="31" spans="1:8" s="18" customFormat="1" ht="22.5" customHeight="1">
      <c r="A31" s="19" t="str">
        <f>'[4]餘絀-元(原稿)'!A82</f>
        <v>國軍退除役官兵輔導委員會主管</v>
      </c>
      <c r="B31" s="15">
        <f>SUM(B32:B33)</f>
        <v>221</v>
      </c>
      <c r="C31" s="15">
        <f>SUM(C32:C33)</f>
        <v>34</v>
      </c>
      <c r="D31" s="15">
        <f>SUM(D32:D33)</f>
        <v>212</v>
      </c>
      <c r="E31" s="15">
        <f>SUM(E32:E33)</f>
        <v>178</v>
      </c>
      <c r="F31" s="15">
        <v>524.7460350093985</v>
      </c>
      <c r="G31" s="15">
        <v>96.25569261679368</v>
      </c>
      <c r="H31" s="17"/>
    </row>
    <row r="32" spans="1:8" ht="22.5" customHeight="1">
      <c r="A32" s="21" t="s">
        <v>35</v>
      </c>
      <c r="B32" s="30">
        <v>-166</v>
      </c>
      <c r="C32" s="30">
        <v>-6</v>
      </c>
      <c r="D32" s="30">
        <v>79</v>
      </c>
      <c r="E32" s="30">
        <f>D32-C32</f>
        <v>85</v>
      </c>
      <c r="F32" s="23" t="s">
        <v>2</v>
      </c>
      <c r="G32" s="23" t="s">
        <v>2</v>
      </c>
      <c r="H32" s="24"/>
    </row>
    <row r="33" spans="1:8" s="18" customFormat="1" ht="22.5" customHeight="1">
      <c r="A33" s="21" t="s">
        <v>36</v>
      </c>
      <c r="B33" s="30">
        <v>387</v>
      </c>
      <c r="C33" s="30">
        <v>40</v>
      </c>
      <c r="D33" s="30">
        <v>133</v>
      </c>
      <c r="E33" s="30">
        <f>D33-C33</f>
        <v>93</v>
      </c>
      <c r="F33" s="30">
        <v>236.32606853771088</v>
      </c>
      <c r="G33" s="30">
        <v>34.46385162982391</v>
      </c>
      <c r="H33" s="17"/>
    </row>
    <row r="34" spans="1:8" ht="22.5" customHeight="1">
      <c r="A34" s="19" t="str">
        <f>'[4]餘絀-元(原稿)'!A85</f>
        <v>國家科學委員會主管</v>
      </c>
      <c r="B34" s="15">
        <f>SUM(B35)</f>
        <v>2109</v>
      </c>
      <c r="C34" s="15">
        <f>SUM(C35)</f>
        <v>-77</v>
      </c>
      <c r="D34" s="15">
        <f>SUM(D35)</f>
        <v>143</v>
      </c>
      <c r="E34" s="15">
        <f>SUM(E35)</f>
        <v>220</v>
      </c>
      <c r="F34" s="20" t="s">
        <v>2</v>
      </c>
      <c r="G34" s="15">
        <v>6.786740667142508</v>
      </c>
      <c r="H34" s="24"/>
    </row>
    <row r="35" spans="1:8" s="18" customFormat="1" ht="22.5" customHeight="1">
      <c r="A35" s="21" t="s">
        <v>37</v>
      </c>
      <c r="B35" s="30">
        <v>2109</v>
      </c>
      <c r="C35" s="30">
        <v>-77</v>
      </c>
      <c r="D35" s="30">
        <v>143</v>
      </c>
      <c r="E35" s="30">
        <f>D35-C35</f>
        <v>220</v>
      </c>
      <c r="F35" s="23" t="s">
        <v>2</v>
      </c>
      <c r="G35" s="30">
        <v>6.786740667142508</v>
      </c>
      <c r="H35" s="17"/>
    </row>
    <row r="36" spans="1:8" ht="22.5" customHeight="1">
      <c r="A36" s="19" t="str">
        <f>'[4]餘絀-元(原稿)'!A87</f>
        <v>農業委員會主管</v>
      </c>
      <c r="B36" s="15">
        <f>SUM(B37)</f>
        <v>21</v>
      </c>
      <c r="C36" s="15">
        <f>SUM(C37)</f>
        <v>4</v>
      </c>
      <c r="D36" s="15">
        <f>SUM(D37)</f>
        <v>5</v>
      </c>
      <c r="E36" s="15">
        <f>SUM(E37)</f>
        <v>1</v>
      </c>
      <c r="F36" s="15">
        <v>47.72712100139082</v>
      </c>
      <c r="G36" s="15">
        <v>25.503217441413756</v>
      </c>
      <c r="H36" s="24"/>
    </row>
    <row r="37" spans="1:8" ht="22.5" customHeight="1">
      <c r="A37" s="21" t="s">
        <v>38</v>
      </c>
      <c r="B37" s="30">
        <v>21</v>
      </c>
      <c r="C37" s="30">
        <v>4</v>
      </c>
      <c r="D37" s="30">
        <v>5</v>
      </c>
      <c r="E37" s="30">
        <f>D37-C37</f>
        <v>1</v>
      </c>
      <c r="F37" s="30">
        <v>47.72712100139082</v>
      </c>
      <c r="G37" s="30">
        <v>25.503217441413756</v>
      </c>
      <c r="H37" s="24"/>
    </row>
    <row r="38" spans="1:8" s="18" customFormat="1" ht="22.5" customHeight="1">
      <c r="A38" s="19" t="str">
        <f>'[4]餘絀-元(原稿)'!A89</f>
        <v>衛生署主管</v>
      </c>
      <c r="B38" s="15">
        <f>SUM(B39:B40)</f>
        <v>868</v>
      </c>
      <c r="C38" s="15">
        <f>SUM(C39:C40)</f>
        <v>77</v>
      </c>
      <c r="D38" s="15">
        <f>SUM(D39:D40)</f>
        <v>231</v>
      </c>
      <c r="E38" s="15">
        <f>SUM(E39:E40)</f>
        <v>154</v>
      </c>
      <c r="F38" s="15">
        <v>202.19150905116558</v>
      </c>
      <c r="G38" s="15">
        <v>26.59439835506612</v>
      </c>
      <c r="H38" s="17"/>
    </row>
    <row r="39" spans="1:8" ht="22.5" customHeight="1">
      <c r="A39" s="21" t="s">
        <v>39</v>
      </c>
      <c r="B39" s="30">
        <v>734</v>
      </c>
      <c r="C39" s="30">
        <v>42</v>
      </c>
      <c r="D39" s="30">
        <v>193</v>
      </c>
      <c r="E39" s="30">
        <f>D39-C39</f>
        <v>151</v>
      </c>
      <c r="F39" s="30">
        <v>362.310222754491</v>
      </c>
      <c r="G39" s="30">
        <v>26.30030481531898</v>
      </c>
      <c r="H39" s="24"/>
    </row>
    <row r="40" spans="1:8" s="18" customFormat="1" ht="22.5" customHeight="1">
      <c r="A40" s="21" t="s">
        <v>40</v>
      </c>
      <c r="B40" s="30">
        <v>134</v>
      </c>
      <c r="C40" s="30">
        <v>35</v>
      </c>
      <c r="D40" s="30">
        <v>38</v>
      </c>
      <c r="E40" s="30">
        <f>D40-C40</f>
        <v>3</v>
      </c>
      <c r="F40" s="30">
        <v>9.25790931917227</v>
      </c>
      <c r="G40" s="30">
        <v>28.202284833088733</v>
      </c>
      <c r="H40" s="17"/>
    </row>
    <row r="41" spans="1:8" s="36" customFormat="1" ht="22.5" customHeight="1">
      <c r="A41" s="19" t="str">
        <f>'[4]餘絀-元(原稿)'!A94</f>
        <v>國立故宮博物院主管</v>
      </c>
      <c r="B41" s="15">
        <f>SUM(B42)</f>
        <v>60</v>
      </c>
      <c r="C41" s="15">
        <f>SUM(C42)</f>
        <v>12</v>
      </c>
      <c r="D41" s="15">
        <f>SUM(D42)</f>
        <v>14</v>
      </c>
      <c r="E41" s="15">
        <f>SUM(E42)</f>
        <v>2</v>
      </c>
      <c r="F41" s="15">
        <v>14.064229199633546</v>
      </c>
      <c r="G41" s="15">
        <v>22.92703227534485</v>
      </c>
      <c r="H41" s="35"/>
    </row>
    <row r="42" spans="1:8" s="18" customFormat="1" ht="22.5" customHeight="1">
      <c r="A42" s="21" t="s">
        <v>41</v>
      </c>
      <c r="B42" s="30">
        <v>60</v>
      </c>
      <c r="C42" s="30">
        <v>12</v>
      </c>
      <c r="D42" s="30">
        <v>14</v>
      </c>
      <c r="E42" s="30">
        <f>D42-C42</f>
        <v>2</v>
      </c>
      <c r="F42" s="30">
        <v>14.064229199633546</v>
      </c>
      <c r="G42" s="30">
        <v>22.92703227534485</v>
      </c>
      <c r="H42" s="17"/>
    </row>
    <row r="43" spans="1:8" s="18" customFormat="1" ht="22.5" customHeight="1">
      <c r="A43" s="19" t="str">
        <f>'[4]餘絀-元(原稿)'!A96</f>
        <v>原住民族委員會主管</v>
      </c>
      <c r="B43" s="15">
        <f>SUM(B44)</f>
        <v>43</v>
      </c>
      <c r="C43" s="15">
        <f>SUM(C44)</f>
        <v>-220</v>
      </c>
      <c r="D43" s="15">
        <f>SUM(D44)</f>
        <v>82</v>
      </c>
      <c r="E43" s="15">
        <f>SUM(E44)</f>
        <v>302</v>
      </c>
      <c r="F43" s="20" t="s">
        <v>32</v>
      </c>
      <c r="G43" s="15">
        <v>191.27209345794392</v>
      </c>
      <c r="H43" s="17"/>
    </row>
    <row r="44" spans="1:8" s="36" customFormat="1" ht="22.5" customHeight="1">
      <c r="A44" s="21" t="s">
        <v>42</v>
      </c>
      <c r="B44" s="30">
        <v>43</v>
      </c>
      <c r="C44" s="30">
        <v>-220</v>
      </c>
      <c r="D44" s="30">
        <v>82</v>
      </c>
      <c r="E44" s="30">
        <f>D44-C44</f>
        <v>302</v>
      </c>
      <c r="F44" s="23" t="s">
        <v>32</v>
      </c>
      <c r="G44" s="30">
        <v>191.27209345794392</v>
      </c>
      <c r="H44" s="35"/>
    </row>
    <row r="45" spans="1:8" s="18" customFormat="1" ht="22.5" customHeight="1">
      <c r="A45" s="14" t="str">
        <f>'[4]餘絀-元(原稿)'!A98</f>
        <v>債務基金</v>
      </c>
      <c r="B45" s="37">
        <f>B46</f>
        <v>9</v>
      </c>
      <c r="C45" s="37">
        <f>C46</f>
        <v>0</v>
      </c>
      <c r="D45" s="38">
        <f>SUM(D46)</f>
        <v>0</v>
      </c>
      <c r="E45" s="38">
        <f>SUM(E46)</f>
        <v>0</v>
      </c>
      <c r="F45" s="20" t="s">
        <v>15</v>
      </c>
      <c r="G45" s="20" t="s">
        <v>1</v>
      </c>
      <c r="H45" s="17"/>
    </row>
    <row r="46" spans="1:8" s="18" customFormat="1" ht="22.5" customHeight="1">
      <c r="A46" s="19" t="str">
        <f>'[4]餘絀-元(原稿)'!A99</f>
        <v>財政部主管</v>
      </c>
      <c r="B46" s="37">
        <f>B47</f>
        <v>9</v>
      </c>
      <c r="C46" s="37">
        <f>C47</f>
        <v>0</v>
      </c>
      <c r="D46" s="38">
        <f>SUM(D47)</f>
        <v>0</v>
      </c>
      <c r="E46" s="38">
        <f>SUM(E47)</f>
        <v>0</v>
      </c>
      <c r="F46" s="20" t="s">
        <v>15</v>
      </c>
      <c r="G46" s="20" t="s">
        <v>1</v>
      </c>
      <c r="H46" s="17"/>
    </row>
    <row r="47" spans="1:8" ht="22.5" customHeight="1">
      <c r="A47" s="21" t="s">
        <v>43</v>
      </c>
      <c r="B47" s="39">
        <v>9</v>
      </c>
      <c r="C47" s="39">
        <v>0</v>
      </c>
      <c r="D47" s="38">
        <v>0</v>
      </c>
      <c r="E47" s="38">
        <v>0</v>
      </c>
      <c r="F47" s="23" t="s">
        <v>15</v>
      </c>
      <c r="G47" s="23" t="s">
        <v>1</v>
      </c>
      <c r="H47" s="24"/>
    </row>
    <row r="48" spans="1:8" ht="22.5" customHeight="1">
      <c r="A48" s="14" t="str">
        <f>'[4]餘絀-元(原稿)'!A101</f>
        <v>特別收入基金</v>
      </c>
      <c r="B48" s="15">
        <f>B49+B53+B58+B60+B64+B66+B68+B70+B72+B74+B76+B78+B80+B83</f>
        <v>31799</v>
      </c>
      <c r="C48" s="15">
        <f>C49+C53+C58+C60+C64+C66+C68+C70+C72+C74+C76+C78+C80+C83</f>
        <v>966</v>
      </c>
      <c r="D48" s="15">
        <f>D49+D53+D58+D60+D64+D66+D68+D70+D72+D74+D76+D78+D80+D83</f>
        <v>583</v>
      </c>
      <c r="E48" s="15">
        <f>E49+E53+E58+E60+E64+E66+E68+E70+E72+E74+E76+E78+E80+E83</f>
        <v>-383</v>
      </c>
      <c r="F48" s="15">
        <v>39.6216831821808</v>
      </c>
      <c r="G48" s="15">
        <v>1.8375926033715264</v>
      </c>
      <c r="H48" s="24"/>
    </row>
    <row r="49" spans="1:8" ht="22.5" customHeight="1">
      <c r="A49" s="19" t="str">
        <f>'[4]餘絀-元(原稿)'!A102</f>
        <v>行政院主管</v>
      </c>
      <c r="B49" s="15">
        <f>SUM(B50:B52)</f>
        <v>30616</v>
      </c>
      <c r="C49" s="15">
        <f>SUM(C50:C52)</f>
        <v>-3105</v>
      </c>
      <c r="D49" s="15">
        <f>SUM(D50:D52)</f>
        <v>-2633</v>
      </c>
      <c r="E49" s="15">
        <f>SUM(E50:E52)</f>
        <v>472</v>
      </c>
      <c r="F49" s="15">
        <v>15.18416221465949</v>
      </c>
      <c r="G49" s="20" t="s">
        <v>1</v>
      </c>
      <c r="H49" s="24"/>
    </row>
    <row r="50" spans="1:8" ht="22.5" customHeight="1">
      <c r="A50" s="21" t="s">
        <v>44</v>
      </c>
      <c r="B50" s="30">
        <v>-1800</v>
      </c>
      <c r="C50" s="30">
        <v>-345</v>
      </c>
      <c r="D50" s="30">
        <v>-730</v>
      </c>
      <c r="E50" s="30">
        <f>D50-C50</f>
        <v>-385</v>
      </c>
      <c r="F50" s="30">
        <v>111.7396037621993</v>
      </c>
      <c r="G50" s="23" t="s">
        <v>3</v>
      </c>
      <c r="H50" s="24"/>
    </row>
    <row r="51" spans="1:8" s="18" customFormat="1" ht="22.5" customHeight="1">
      <c r="A51" s="21" t="s">
        <v>45</v>
      </c>
      <c r="B51" s="30">
        <v>1802</v>
      </c>
      <c r="C51" s="30">
        <v>-222</v>
      </c>
      <c r="D51" s="30">
        <v>-67</v>
      </c>
      <c r="E51" s="30">
        <f>D51-C51</f>
        <v>155</v>
      </c>
      <c r="F51" s="30">
        <v>69.6697637603507</v>
      </c>
      <c r="G51" s="23" t="s">
        <v>1</v>
      </c>
      <c r="H51" s="17"/>
    </row>
    <row r="52" spans="1:8" ht="22.5" customHeight="1">
      <c r="A52" s="21" t="s">
        <v>46</v>
      </c>
      <c r="B52" s="30">
        <v>30614</v>
      </c>
      <c r="C52" s="30">
        <v>-2538</v>
      </c>
      <c r="D52" s="30">
        <v>-1836</v>
      </c>
      <c r="E52" s="30">
        <f>D52-C52</f>
        <v>702</v>
      </c>
      <c r="F52" s="30">
        <v>27.662089118589563</v>
      </c>
      <c r="G52" s="23" t="s">
        <v>1</v>
      </c>
      <c r="H52" s="24"/>
    </row>
    <row r="53" spans="1:8" ht="22.5" customHeight="1">
      <c r="A53" s="19" t="str">
        <f>'[4]餘絀-元(原稿)'!A106</f>
        <v>內政部主管</v>
      </c>
      <c r="B53" s="15">
        <f>SUM(B54:B57)</f>
        <v>-60</v>
      </c>
      <c r="C53" s="15">
        <f>SUM(C54:C57)</f>
        <v>-163</v>
      </c>
      <c r="D53" s="15">
        <f>SUM(D54:D57)</f>
        <v>44</v>
      </c>
      <c r="E53" s="15">
        <f>SUM(E54:E57)</f>
        <v>207</v>
      </c>
      <c r="F53" s="20" t="s">
        <v>2</v>
      </c>
      <c r="G53" s="20" t="s">
        <v>2</v>
      </c>
      <c r="H53" s="24"/>
    </row>
    <row r="54" spans="1:8" s="18" customFormat="1" ht="22.5" customHeight="1">
      <c r="A54" s="21" t="s">
        <v>47</v>
      </c>
      <c r="B54" s="30">
        <v>-318</v>
      </c>
      <c r="C54" s="30">
        <v>-301</v>
      </c>
      <c r="D54" s="30">
        <v>-153</v>
      </c>
      <c r="E54" s="30">
        <f>D54-C54</f>
        <v>148</v>
      </c>
      <c r="F54" s="30">
        <v>49.13098975836666</v>
      </c>
      <c r="G54" s="23" t="s">
        <v>3</v>
      </c>
      <c r="H54" s="17"/>
    </row>
    <row r="55" spans="1:8" ht="22.5" customHeight="1">
      <c r="A55" s="21" t="s">
        <v>48</v>
      </c>
      <c r="B55" s="39">
        <v>18</v>
      </c>
      <c r="C55" s="30">
        <v>-16</v>
      </c>
      <c r="D55" s="30">
        <v>8</v>
      </c>
      <c r="E55" s="30">
        <f>D55-C55</f>
        <v>24</v>
      </c>
      <c r="F55" s="23" t="s">
        <v>2</v>
      </c>
      <c r="G55" s="30">
        <v>47.846901745977405</v>
      </c>
      <c r="H55" s="24"/>
    </row>
    <row r="56" spans="1:8" ht="22.5" customHeight="1">
      <c r="A56" s="21" t="s">
        <v>49</v>
      </c>
      <c r="B56" s="39">
        <v>170</v>
      </c>
      <c r="C56" s="39">
        <v>58</v>
      </c>
      <c r="D56" s="30">
        <v>89</v>
      </c>
      <c r="E56" s="30">
        <f>D56-C56</f>
        <v>31</v>
      </c>
      <c r="F56" s="30">
        <v>53.310492006829115</v>
      </c>
      <c r="G56" s="30">
        <v>52.40456667570531</v>
      </c>
      <c r="H56" s="24"/>
    </row>
    <row r="57" spans="1:8" ht="22.5" customHeight="1">
      <c r="A57" s="21" t="s">
        <v>50</v>
      </c>
      <c r="B57" s="39">
        <v>70</v>
      </c>
      <c r="C57" s="39">
        <v>96</v>
      </c>
      <c r="D57" s="30">
        <v>100</v>
      </c>
      <c r="E57" s="30">
        <f>D57-C57</f>
        <v>4</v>
      </c>
      <c r="F57" s="30">
        <v>3.8964161093341088</v>
      </c>
      <c r="G57" s="30">
        <v>142.8321702382822</v>
      </c>
      <c r="H57" s="24"/>
    </row>
    <row r="58" spans="1:8" s="18" customFormat="1" ht="22.5" customHeight="1">
      <c r="A58" s="19" t="str">
        <f>'[4]餘絀-元(原稿)'!A109</f>
        <v>教育部主管</v>
      </c>
      <c r="B58" s="15">
        <f>SUM(B59)</f>
        <v>-36</v>
      </c>
      <c r="C58" s="15">
        <f>SUM(C59)</f>
        <v>188</v>
      </c>
      <c r="D58" s="15">
        <f>SUM(D59)</f>
        <v>135</v>
      </c>
      <c r="E58" s="15">
        <f>SUM(E59)</f>
        <v>-53</v>
      </c>
      <c r="F58" s="15">
        <v>28.608233995350663</v>
      </c>
      <c r="G58" s="20" t="s">
        <v>2</v>
      </c>
      <c r="H58" s="17"/>
    </row>
    <row r="59" spans="1:8" s="36" customFormat="1" ht="22.5" customHeight="1">
      <c r="A59" s="21" t="s">
        <v>51</v>
      </c>
      <c r="B59" s="30">
        <v>-36</v>
      </c>
      <c r="C59" s="30">
        <v>188</v>
      </c>
      <c r="D59" s="30">
        <v>135</v>
      </c>
      <c r="E59" s="30">
        <f>D59-C59</f>
        <v>-53</v>
      </c>
      <c r="F59" s="30">
        <v>28.608233995350663</v>
      </c>
      <c r="G59" s="23" t="s">
        <v>2</v>
      </c>
      <c r="H59" s="35"/>
    </row>
    <row r="60" spans="1:8" ht="22.5" customHeight="1">
      <c r="A60" s="19" t="str">
        <f>'[4]餘絀-元(原稿)'!A111</f>
        <v>經濟部主管</v>
      </c>
      <c r="B60" s="15">
        <f>SUM(B61:B63)</f>
        <v>11851</v>
      </c>
      <c r="C60" s="15">
        <f>SUM(C61:C63)</f>
        <v>4129</v>
      </c>
      <c r="D60" s="15">
        <f>SUM(D61:D63)</f>
        <v>2367</v>
      </c>
      <c r="E60" s="15">
        <f>SUM(E61:E63)</f>
        <v>-1762</v>
      </c>
      <c r="F60" s="15">
        <v>42.67080804257589</v>
      </c>
      <c r="G60" s="15">
        <v>19.97617450974255</v>
      </c>
      <c r="H60" s="24"/>
    </row>
    <row r="61" spans="1:8" s="18" customFormat="1" ht="22.5" customHeight="1">
      <c r="A61" s="21" t="s">
        <v>52</v>
      </c>
      <c r="B61" s="30">
        <v>1295</v>
      </c>
      <c r="C61" s="30">
        <v>789</v>
      </c>
      <c r="D61" s="30">
        <v>757</v>
      </c>
      <c r="E61" s="30">
        <f>D61-C61</f>
        <v>-32</v>
      </c>
      <c r="F61" s="30">
        <v>4.047061230902562</v>
      </c>
      <c r="G61" s="30">
        <v>58.48739603623715</v>
      </c>
      <c r="H61" s="17"/>
    </row>
    <row r="62" spans="1:8" ht="22.5" customHeight="1">
      <c r="A62" s="21" t="s">
        <v>53</v>
      </c>
      <c r="B62" s="30">
        <v>10529</v>
      </c>
      <c r="C62" s="30">
        <v>3332</v>
      </c>
      <c r="D62" s="30">
        <v>1610</v>
      </c>
      <c r="E62" s="30">
        <f>D62-C62</f>
        <v>-1722</v>
      </c>
      <c r="F62" s="30">
        <v>51.677675319666804</v>
      </c>
      <c r="G62" s="30">
        <v>15.292000673189232</v>
      </c>
      <c r="H62" s="24"/>
    </row>
    <row r="63" spans="1:8" ht="22.5" customHeight="1">
      <c r="A63" s="21" t="s">
        <v>54</v>
      </c>
      <c r="B63" s="30">
        <v>27</v>
      </c>
      <c r="C63" s="30">
        <v>8</v>
      </c>
      <c r="D63" s="25">
        <v>0</v>
      </c>
      <c r="E63" s="30">
        <f>D63-C63</f>
        <v>-8</v>
      </c>
      <c r="F63" s="23"/>
      <c r="G63" s="40"/>
      <c r="H63" s="24"/>
    </row>
    <row r="64" spans="1:8" ht="22.5" customHeight="1">
      <c r="A64" s="19" t="str">
        <f>'[4]餘絀-元(原稿)'!A114</f>
        <v>交通部主管</v>
      </c>
      <c r="B64" s="15">
        <f>SUM(B65)</f>
        <v>-6859</v>
      </c>
      <c r="C64" s="15">
        <f>SUM(C65)</f>
        <v>994</v>
      </c>
      <c r="D64" s="15">
        <f>SUM(D65)</f>
        <v>681</v>
      </c>
      <c r="E64" s="15">
        <f>SUM(E65)</f>
        <v>-313</v>
      </c>
      <c r="F64" s="15">
        <v>31.48768986685929</v>
      </c>
      <c r="G64" s="20" t="s">
        <v>2</v>
      </c>
      <c r="H64" s="24"/>
    </row>
    <row r="65" spans="1:8" ht="22.5" customHeight="1">
      <c r="A65" s="21" t="s">
        <v>55</v>
      </c>
      <c r="B65" s="30">
        <v>-6859</v>
      </c>
      <c r="C65" s="30">
        <v>994</v>
      </c>
      <c r="D65" s="30">
        <v>681</v>
      </c>
      <c r="E65" s="30">
        <f>D65-C65</f>
        <v>-313</v>
      </c>
      <c r="F65" s="30">
        <v>31.48768986685929</v>
      </c>
      <c r="G65" s="23" t="s">
        <v>2</v>
      </c>
      <c r="H65" s="24"/>
    </row>
    <row r="66" spans="1:8" s="18" customFormat="1" ht="22.5" customHeight="1">
      <c r="A66" s="19" t="str">
        <f>'[4]餘絀-元(原稿)'!A116</f>
        <v>原子能委員會主管</v>
      </c>
      <c r="B66" s="15">
        <f>SUM(B67)</f>
        <v>9</v>
      </c>
      <c r="C66" s="15">
        <f>SUM(C67)</f>
        <v>65</v>
      </c>
      <c r="D66" s="15">
        <f>SUM(D67)</f>
        <v>70</v>
      </c>
      <c r="E66" s="15">
        <f>SUM(E67)</f>
        <v>5</v>
      </c>
      <c r="F66" s="15">
        <v>7.166980843380869</v>
      </c>
      <c r="G66" s="15">
        <v>774.2654432898519</v>
      </c>
      <c r="H66" s="17"/>
    </row>
    <row r="67" spans="1:8" s="36" customFormat="1" ht="22.5" customHeight="1">
      <c r="A67" s="21" t="s">
        <v>56</v>
      </c>
      <c r="B67" s="30">
        <v>9</v>
      </c>
      <c r="C67" s="30">
        <v>65</v>
      </c>
      <c r="D67" s="30">
        <v>70</v>
      </c>
      <c r="E67" s="30">
        <f>D67-C67</f>
        <v>5</v>
      </c>
      <c r="F67" s="30">
        <v>7.166980843380869</v>
      </c>
      <c r="G67" s="30">
        <v>774.2654432898519</v>
      </c>
      <c r="H67" s="35"/>
    </row>
    <row r="68" spans="1:8" s="18" customFormat="1" ht="22.5" customHeight="1">
      <c r="A68" s="19" t="str">
        <f>'[4]餘絀-元(原稿)'!A118</f>
        <v>農業委員會主管</v>
      </c>
      <c r="B68" s="15">
        <f>SUM(B69)</f>
        <v>-15582</v>
      </c>
      <c r="C68" s="15">
        <f>SUM(C69)</f>
        <v>-3520</v>
      </c>
      <c r="D68" s="15">
        <f>SUM(D69)</f>
        <v>-1398</v>
      </c>
      <c r="E68" s="15">
        <f>SUM(E69)</f>
        <v>2122</v>
      </c>
      <c r="F68" s="41" t="s">
        <v>20</v>
      </c>
      <c r="G68" s="20" t="s">
        <v>20</v>
      </c>
      <c r="H68" s="17"/>
    </row>
    <row r="69" spans="1:8" ht="22.5" customHeight="1">
      <c r="A69" s="21" t="s">
        <v>57</v>
      </c>
      <c r="B69" s="30">
        <v>-15582</v>
      </c>
      <c r="C69" s="30">
        <v>-3520</v>
      </c>
      <c r="D69" s="30">
        <v>-1398</v>
      </c>
      <c r="E69" s="30">
        <f>D69-C69</f>
        <v>2122</v>
      </c>
      <c r="F69" s="42" t="s">
        <v>20</v>
      </c>
      <c r="G69" s="23" t="s">
        <v>20</v>
      </c>
      <c r="H69" s="24"/>
    </row>
    <row r="70" spans="1:8" s="18" customFormat="1" ht="22.5" customHeight="1">
      <c r="A70" s="19" t="str">
        <f>'[4]餘絀-元(原稿)'!A120</f>
        <v>勞工委員會主管</v>
      </c>
      <c r="B70" s="15">
        <f>SUM(B71)</f>
        <v>-69</v>
      </c>
      <c r="C70" s="15">
        <f>SUM(C71)</f>
        <v>-1375</v>
      </c>
      <c r="D70" s="15">
        <f>SUM(D71)</f>
        <v>399</v>
      </c>
      <c r="E70" s="15">
        <f>SUM(E71)</f>
        <v>1774</v>
      </c>
      <c r="F70" s="20" t="s">
        <v>2</v>
      </c>
      <c r="G70" s="20" t="s">
        <v>2</v>
      </c>
      <c r="H70" s="17"/>
    </row>
    <row r="71" spans="1:8" s="44" customFormat="1" ht="22.5" customHeight="1">
      <c r="A71" s="21" t="s">
        <v>58</v>
      </c>
      <c r="B71" s="30">
        <v>-69</v>
      </c>
      <c r="C71" s="30">
        <v>-1375</v>
      </c>
      <c r="D71" s="30">
        <v>399</v>
      </c>
      <c r="E71" s="30">
        <f>D71-C71</f>
        <v>1774</v>
      </c>
      <c r="F71" s="23" t="s">
        <v>2</v>
      </c>
      <c r="G71" s="23" t="s">
        <v>2</v>
      </c>
      <c r="H71" s="43"/>
    </row>
    <row r="72" spans="1:8" s="18" customFormat="1" ht="24" customHeight="1">
      <c r="A72" s="19" t="str">
        <f>'[4]餘絀-元(原稿)'!A122</f>
        <v>衛生署主管</v>
      </c>
      <c r="B72" s="15">
        <f>SUM(B73)</f>
        <v>-967</v>
      </c>
      <c r="C72" s="15">
        <f>SUM(C73)</f>
        <v>145</v>
      </c>
      <c r="D72" s="15">
        <f>SUM(D73)</f>
        <v>285</v>
      </c>
      <c r="E72" s="15">
        <f>SUM(E73)</f>
        <v>140</v>
      </c>
      <c r="F72" s="15">
        <v>97.0264398829414</v>
      </c>
      <c r="G72" s="20" t="s">
        <v>2</v>
      </c>
      <c r="H72" s="17"/>
    </row>
    <row r="73" spans="1:8" ht="24" customHeight="1">
      <c r="A73" s="21" t="s">
        <v>59</v>
      </c>
      <c r="B73" s="30">
        <v>-967</v>
      </c>
      <c r="C73" s="30">
        <v>145</v>
      </c>
      <c r="D73" s="30">
        <v>285</v>
      </c>
      <c r="E73" s="30">
        <f>D73-C73</f>
        <v>140</v>
      </c>
      <c r="F73" s="30">
        <v>97.0264398829414</v>
      </c>
      <c r="G73" s="23" t="s">
        <v>2</v>
      </c>
      <c r="H73" s="24"/>
    </row>
    <row r="74" spans="1:8" s="18" customFormat="1" ht="24" customHeight="1">
      <c r="A74" s="19" t="str">
        <f>'[4]餘絀-元(原稿)'!A124</f>
        <v>環境保護署主管</v>
      </c>
      <c r="B74" s="15">
        <f>SUM(B75)</f>
        <v>-1104</v>
      </c>
      <c r="C74" s="15">
        <f>SUM(C75)</f>
        <v>62</v>
      </c>
      <c r="D74" s="15">
        <f>SUM(D75)</f>
        <v>-53</v>
      </c>
      <c r="E74" s="15">
        <f>SUM(E75)</f>
        <v>-115</v>
      </c>
      <c r="F74" s="20" t="s">
        <v>1</v>
      </c>
      <c r="G74" s="20" t="s">
        <v>3</v>
      </c>
      <c r="H74" s="17"/>
    </row>
    <row r="75" spans="1:8" ht="24" customHeight="1">
      <c r="A75" s="21" t="s">
        <v>60</v>
      </c>
      <c r="B75" s="30">
        <v>-1104</v>
      </c>
      <c r="C75" s="30">
        <v>62</v>
      </c>
      <c r="D75" s="30">
        <v>-53</v>
      </c>
      <c r="E75" s="30">
        <f>D75-C75</f>
        <v>-115</v>
      </c>
      <c r="F75" s="23" t="s">
        <v>1</v>
      </c>
      <c r="G75" s="23" t="s">
        <v>3</v>
      </c>
      <c r="H75" s="24"/>
    </row>
    <row r="76" spans="1:8" s="18" customFormat="1" ht="24" customHeight="1">
      <c r="A76" s="19" t="str">
        <f>'[4]餘絀-元(原稿)'!A126</f>
        <v>大陸委員會主管</v>
      </c>
      <c r="B76" s="15">
        <f>SUM(B77)</f>
        <v>-26</v>
      </c>
      <c r="C76" s="15">
        <f>SUM(C77)</f>
        <v>40</v>
      </c>
      <c r="D76" s="37">
        <f>SUM(D77)</f>
        <v>39</v>
      </c>
      <c r="E76" s="45">
        <f>SUM(E77)</f>
        <v>-1</v>
      </c>
      <c r="F76" s="15">
        <v>1.9062038219751047</v>
      </c>
      <c r="G76" s="20" t="s">
        <v>2</v>
      </c>
      <c r="H76" s="17"/>
    </row>
    <row r="77" spans="1:8" ht="24" customHeight="1">
      <c r="A77" s="21" t="s">
        <v>61</v>
      </c>
      <c r="B77" s="30">
        <v>-26</v>
      </c>
      <c r="C77" s="30">
        <v>40</v>
      </c>
      <c r="D77" s="39">
        <v>39</v>
      </c>
      <c r="E77" s="46">
        <f>D77-C77</f>
        <v>-1</v>
      </c>
      <c r="F77" s="30">
        <v>1.9062038219751047</v>
      </c>
      <c r="G77" s="23" t="s">
        <v>2</v>
      </c>
      <c r="H77" s="24"/>
    </row>
    <row r="78" spans="1:8" s="18" customFormat="1" ht="24" customHeight="1">
      <c r="A78" s="19" t="str">
        <f>'[4]餘絀-元(原稿)'!A128</f>
        <v>新聞局主管</v>
      </c>
      <c r="B78" s="15">
        <f>SUM(B79)</f>
        <v>29</v>
      </c>
      <c r="C78" s="15">
        <f>SUM(C79)</f>
        <v>-3</v>
      </c>
      <c r="D78" s="47">
        <f>SUM(D79)</f>
        <v>0</v>
      </c>
      <c r="E78" s="47">
        <f>SUM(E79)</f>
        <v>3</v>
      </c>
      <c r="F78" s="15">
        <v>97.8277504725898</v>
      </c>
      <c r="G78" s="20" t="s">
        <v>1</v>
      </c>
      <c r="H78" s="17"/>
    </row>
    <row r="79" spans="1:8" ht="24" customHeight="1">
      <c r="A79" s="21" t="s">
        <v>62</v>
      </c>
      <c r="B79" s="30">
        <v>29</v>
      </c>
      <c r="C79" s="30">
        <v>-3</v>
      </c>
      <c r="D79" s="38">
        <v>0</v>
      </c>
      <c r="E79" s="38">
        <f>D79-C79</f>
        <v>3</v>
      </c>
      <c r="F79" s="30">
        <v>97.8277504725898</v>
      </c>
      <c r="G79" s="23" t="s">
        <v>1</v>
      </c>
      <c r="H79" s="24"/>
    </row>
    <row r="80" spans="1:8" ht="24" customHeight="1">
      <c r="A80" s="19" t="str">
        <f>'[4]餘絀-元(原稿)'!A130</f>
        <v>金融監督管理委員會主管</v>
      </c>
      <c r="B80" s="15">
        <f>SUM(B81:B82)</f>
        <v>13986</v>
      </c>
      <c r="C80" s="15">
        <f>SUM(C81:C82)</f>
        <v>3549</v>
      </c>
      <c r="D80" s="15">
        <f>SUM(D81:D82)</f>
        <v>679</v>
      </c>
      <c r="E80" s="15">
        <f>SUM(E81:E82)</f>
        <v>-2870</v>
      </c>
      <c r="F80" s="15">
        <v>80.8484778391369</v>
      </c>
      <c r="G80" s="15">
        <v>4.859036126746591</v>
      </c>
      <c r="H80" s="24"/>
    </row>
    <row r="81" spans="1:8" s="18" customFormat="1" ht="24" customHeight="1">
      <c r="A81" s="21" t="s">
        <v>63</v>
      </c>
      <c r="B81" s="38" t="s">
        <v>4</v>
      </c>
      <c r="C81" s="30">
        <v>-127</v>
      </c>
      <c r="D81" s="30">
        <v>-61</v>
      </c>
      <c r="E81" s="30">
        <f>D81-C81</f>
        <v>66</v>
      </c>
      <c r="F81" s="30">
        <v>52.52447786721901</v>
      </c>
      <c r="G81" s="23" t="s">
        <v>1</v>
      </c>
      <c r="H81" s="17"/>
    </row>
    <row r="82" spans="1:8" s="18" customFormat="1" ht="24" customHeight="1">
      <c r="A82" s="21" t="s">
        <v>64</v>
      </c>
      <c r="B82" s="30">
        <v>13986</v>
      </c>
      <c r="C82" s="30">
        <v>3676</v>
      </c>
      <c r="D82" s="30">
        <v>740</v>
      </c>
      <c r="E82" s="30">
        <f>D82-C82</f>
        <v>-2936</v>
      </c>
      <c r="F82" s="30">
        <v>79.86639030393643</v>
      </c>
      <c r="G82" s="30">
        <v>5.291697142651634</v>
      </c>
      <c r="H82" s="17"/>
    </row>
    <row r="83" spans="1:8" ht="24" customHeight="1">
      <c r="A83" s="19" t="str">
        <f>'[4]餘絀-元(原稿)'!A133</f>
        <v>國家通訊傳播委員會主管</v>
      </c>
      <c r="B83" s="15">
        <f>SUM(B84)</f>
        <v>11</v>
      </c>
      <c r="C83" s="15">
        <f>SUM(C84)</f>
        <v>-40</v>
      </c>
      <c r="D83" s="15">
        <f>SUM(D84)</f>
        <v>-32</v>
      </c>
      <c r="E83" s="15">
        <f>SUM(E84)</f>
        <v>8</v>
      </c>
      <c r="F83" s="15">
        <v>19.654338977940807</v>
      </c>
      <c r="G83" s="23" t="s">
        <v>1</v>
      </c>
      <c r="H83" s="24"/>
    </row>
    <row r="84" spans="1:8" s="18" customFormat="1" ht="24" customHeight="1">
      <c r="A84" s="21" t="s">
        <v>65</v>
      </c>
      <c r="B84" s="30">
        <v>11</v>
      </c>
      <c r="C84" s="30">
        <v>-40</v>
      </c>
      <c r="D84" s="30">
        <v>-32</v>
      </c>
      <c r="E84" s="30">
        <f>D84-C84</f>
        <v>8</v>
      </c>
      <c r="F84" s="30">
        <v>19.654338977940807</v>
      </c>
      <c r="G84" s="23" t="s">
        <v>1</v>
      </c>
      <c r="H84" s="17"/>
    </row>
    <row r="85" spans="1:8" s="18" customFormat="1" ht="24" customHeight="1">
      <c r="A85" s="14" t="str">
        <f>'[4]餘絀-元(原稿)'!A135</f>
        <v>資本計畫基金</v>
      </c>
      <c r="B85" s="15">
        <f aca="true" t="shared" si="1" ref="B85:E86">SUM(B86)</f>
        <v>-1388</v>
      </c>
      <c r="C85" s="15">
        <f t="shared" si="1"/>
        <v>-508</v>
      </c>
      <c r="D85" s="15">
        <f t="shared" si="1"/>
        <v>-173</v>
      </c>
      <c r="E85" s="15">
        <f t="shared" si="1"/>
        <v>335</v>
      </c>
      <c r="F85" s="15">
        <v>66.02801576111786</v>
      </c>
      <c r="G85" s="20" t="s">
        <v>3</v>
      </c>
      <c r="H85" s="17"/>
    </row>
    <row r="86" spans="1:8" s="18" customFormat="1" ht="24" customHeight="1">
      <c r="A86" s="19" t="str">
        <f>'[4]餘絀-元(原稿)'!A136</f>
        <v>國防部主管</v>
      </c>
      <c r="B86" s="15">
        <f t="shared" si="1"/>
        <v>-1388</v>
      </c>
      <c r="C86" s="15">
        <f t="shared" si="1"/>
        <v>-508</v>
      </c>
      <c r="D86" s="15">
        <f t="shared" si="1"/>
        <v>-173</v>
      </c>
      <c r="E86" s="15">
        <f t="shared" si="1"/>
        <v>335</v>
      </c>
      <c r="F86" s="15">
        <v>66.02801576111786</v>
      </c>
      <c r="G86" s="20" t="s">
        <v>3</v>
      </c>
      <c r="H86" s="17"/>
    </row>
    <row r="87" spans="1:8" s="18" customFormat="1" ht="24" customHeight="1">
      <c r="A87" s="21" t="s">
        <v>66</v>
      </c>
      <c r="B87" s="30">
        <v>-1388</v>
      </c>
      <c r="C87" s="30">
        <v>-508</v>
      </c>
      <c r="D87" s="30">
        <v>-173</v>
      </c>
      <c r="E87" s="30">
        <f>D87-C87</f>
        <v>335</v>
      </c>
      <c r="F87" s="30">
        <v>66.02801576111786</v>
      </c>
      <c r="G87" s="23" t="s">
        <v>3</v>
      </c>
      <c r="H87" s="17"/>
    </row>
    <row r="88" spans="1:8" s="18" customFormat="1" ht="27.75" customHeight="1">
      <c r="A88" s="48" t="s">
        <v>5</v>
      </c>
      <c r="B88" s="15">
        <f>B5+B45+B48+B85</f>
        <v>55847</v>
      </c>
      <c r="C88" s="15">
        <f>C5+C45+C48+C85</f>
        <v>6806</v>
      </c>
      <c r="D88" s="15">
        <f>D5+D45+D48+D85</f>
        <v>6283</v>
      </c>
      <c r="E88" s="15">
        <f>E5+E45+E48+E85</f>
        <v>-523</v>
      </c>
      <c r="F88" s="15">
        <v>7.636288206869144</v>
      </c>
      <c r="G88" s="15">
        <v>11.254914524476565</v>
      </c>
      <c r="H88" s="17"/>
    </row>
    <row r="89" spans="1:7" s="50" customFormat="1" ht="15.75" customHeight="1">
      <c r="A89" s="49" t="s">
        <v>67</v>
      </c>
      <c r="B89" s="49"/>
      <c r="C89" s="49"/>
      <c r="D89" s="49"/>
      <c r="E89" s="49"/>
      <c r="F89" s="49"/>
      <c r="G89" s="49"/>
    </row>
    <row r="90" spans="1:7" s="51" customFormat="1" ht="15.75" customHeight="1">
      <c r="A90" s="49" t="s">
        <v>68</v>
      </c>
      <c r="B90" s="49"/>
      <c r="C90" s="49"/>
      <c r="D90" s="49"/>
      <c r="E90" s="49"/>
      <c r="F90" s="49"/>
      <c r="G90" s="49"/>
    </row>
    <row r="91" spans="1:7" s="53" customFormat="1" ht="16.5" customHeight="1">
      <c r="A91" s="52" t="s">
        <v>69</v>
      </c>
      <c r="B91" s="52"/>
      <c r="C91" s="52"/>
      <c r="D91" s="52"/>
      <c r="E91" s="52"/>
      <c r="F91" s="52"/>
      <c r="G91" s="52"/>
    </row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</sheetData>
  <mergeCells count="6">
    <mergeCell ref="A90:G90"/>
    <mergeCell ref="A1:G1"/>
    <mergeCell ref="A89:G89"/>
    <mergeCell ref="A3:A4"/>
    <mergeCell ref="B3:B4"/>
    <mergeCell ref="C3:G3"/>
  </mergeCells>
  <printOptions horizontalCentered="1"/>
  <pageMargins left="0.3937007874015748" right="0.3937007874015748" top="0.7874015748031497" bottom="0.5905511811023623" header="0.5905511811023623" footer="0.31496062992125984"/>
  <pageSetup firstPageNumber="16" useFirstPageNumber="1" horizontalDpi="600" verticalDpi="600" orientation="landscape" paperSize="9" scale="84" r:id="rId3"/>
  <headerFooter alignWithMargins="0">
    <oddHeader>&amp;L&amp;"標楷體,標準"&amp;20附表&amp;"Times New Roman,標準"6</oddHeader>
    <oddFooter>&amp;C&amp;"Times New Roman,標準"&amp;14&amp;P</oddFooter>
  </headerFooter>
  <rowBreaks count="2" manualBreakCount="2">
    <brk id="25" max="6" man="1"/>
    <brk id="47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會計管理中心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dcterms:created xsi:type="dcterms:W3CDTF">2009-06-30T02:50:28Z</dcterms:created>
  <dcterms:modified xsi:type="dcterms:W3CDTF">2009-06-30T02:50:47Z</dcterms:modified>
  <cp:category/>
  <cp:version/>
  <cp:contentType/>
  <cp:contentStatus/>
</cp:coreProperties>
</file>