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<sst xmlns="http://schemas.openxmlformats.org/spreadsheetml/2006/main" count="167" uniqueCount="155">
  <si>
    <t>中央銀行資產負債表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</si>
  <si>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</si>
  <si>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</si>
  <si>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</si>
  <si>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</si>
  <si>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</si>
  <si>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</si>
  <si>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</si>
  <si>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10,206,854,794,764.34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</si>
  <si>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</si>
  <si>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</si>
  <si>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</si>
  <si>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</si>
  <si>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</si>
  <si>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</si>
  <si>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</si>
  <si>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</si>
  <si>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</si>
  <si>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</si>
  <si>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</si>
  <si>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</si>
  <si>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</si>
  <si>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</si>
  <si>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</si>
  <si>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</si>
  <si>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</si>
  <si>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</si>
  <si>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</si>
  <si>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</si>
  <si>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</si>
  <si>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</si>
  <si>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</si>
  <si>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</si>
  <si>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</si>
  <si>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</si>
  <si>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</si>
  <si>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</si>
  <si>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</si>
  <si>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</si>
  <si>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</si>
  <si>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</si>
  <si>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</si>
  <si>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</si>
  <si>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</si>
  <si>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</si>
  <si>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</si>
  <si>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</si>
  <si>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</si>
  <si>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</si>
  <si>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</si>
  <si>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</si>
  <si>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</si>
  <si>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</si>
  <si>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</si>
  <si>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</si>
  <si>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</si>
  <si>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</si>
  <si>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</si>
  <si>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</si>
  <si>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</si>
  <si>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</si>
  <si>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</si>
  <si>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</si>
  <si>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</si>
  <si>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</si>
  <si>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</si>
  <si>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</si>
  <si>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</si>
  <si>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</si>
  <si>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</si>
  <si>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</si>
  <si>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</si>
  <si>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</si>
  <si>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</si>
  <si>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</si>
  <si>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</si>
  <si>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</si>
  <si>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</si>
  <si>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</si>
  <si>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</si>
  <si>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</si>
  <si>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</si>
  <si>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</si>
  <si>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</si>
  <si>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</si>
  <si>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</si>
  <si>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</si>
  <si>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</si>
  <si>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</si>
  <si>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</si>
  <si>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</si>
  <si>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</si>
  <si>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</si>
  <si>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</si>
  <si>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</si>
  <si>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</si>
  <si>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</si>
  <si>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</si>
  <si>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</si>
  <si>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</si>
  <si>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</si>
  <si>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</si>
  <si>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</si>
  <si>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</si>
  <si>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4,578,113,675,139.3</t>
    </r>
    <r>
      <rPr>
        <b/>
        <sz val="10"/>
        <rFont val="華康中明體"/>
        <family val="3"/>
      </rPr>
      <t>元；期收</t>
    </r>
    <r>
      <rPr>
        <b/>
        <sz val="10"/>
        <rFont val="Times New Roman"/>
        <family val="1"/>
      </rPr>
      <t xml:space="preserve"> ( </t>
    </r>
    <r>
      <rPr>
        <b/>
        <sz val="10"/>
        <rFont val="華康中明體"/>
        <family val="3"/>
      </rPr>
      <t>期付</t>
    </r>
    <r>
      <rPr>
        <b/>
        <sz val="10"/>
        <rFont val="Times New Roman"/>
        <family val="1"/>
      </rPr>
      <t xml:space="preserve"> ) </t>
    </r>
    <r>
      <rPr>
        <b/>
        <sz val="10"/>
        <rFont val="華康中明體"/>
        <family val="3"/>
      </rPr>
      <t>款項</t>
    </r>
    <r>
      <rPr>
        <b/>
        <sz val="10"/>
        <rFont val="Times New Roman"/>
        <family val="1"/>
      </rPr>
      <t xml:space="preserve"> 5,063,602,015</t>
    </r>
    <r>
      <rPr>
        <b/>
        <sz val="10"/>
        <rFont val="華康中明體"/>
        <family val="3"/>
      </rPr>
      <t>元。</t>
    </r>
  </si>
  <si>
    <t>中央銀行損益結算表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</si>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</sst>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3" xfId="16" applyFont="1" applyBorder="1">
      <alignment/>
      <protection/>
    </xf>
    <xf numFmtId="49" fontId="12" fillId="0" borderId="3" xfId="16" applyNumberFormat="1" applyFont="1" applyBorder="1" applyAlignment="1" applyProtection="1">
      <alignment horizontal="right"/>
      <protection/>
    </xf>
    <xf numFmtId="177" fontId="12" fillId="0" borderId="3" xfId="16" applyNumberFormat="1" applyFont="1" applyBorder="1" applyProtection="1">
      <alignment/>
      <protection/>
    </xf>
    <xf numFmtId="0" fontId="7" fillId="0" borderId="4" xfId="16" applyFont="1" applyBorder="1">
      <alignment/>
      <protection/>
    </xf>
    <xf numFmtId="177" fontId="12" fillId="0" borderId="4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2" fillId="0" borderId="3" xfId="16" applyFont="1" applyBorder="1" applyAlignment="1">
      <alignment horizontal="distributed"/>
      <protection/>
    </xf>
    <xf numFmtId="0" fontId="7" fillId="0" borderId="5" xfId="16" applyFont="1" applyBorder="1" applyAlignment="1">
      <alignment horizontal="distributed"/>
      <protection/>
    </xf>
    <xf numFmtId="177" fontId="12" fillId="0" borderId="5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3" xfId="16" applyFont="1" applyBorder="1" applyAlignment="1">
      <alignment/>
      <protection/>
    </xf>
    <xf numFmtId="177" fontId="15" fillId="0" borderId="3" xfId="16" applyNumberFormat="1" applyFont="1" applyBorder="1" applyProtection="1">
      <alignment/>
      <protection locked="0"/>
    </xf>
    <xf numFmtId="177" fontId="15" fillId="0" borderId="3" xfId="16" applyNumberFormat="1" applyFont="1" applyBorder="1" applyProtection="1">
      <alignment/>
      <protection/>
    </xf>
    <xf numFmtId="0" fontId="7" fillId="0" borderId="5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5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3" xfId="16" applyFont="1" applyBorder="1" applyAlignment="1">
      <alignment horizontal="distributed"/>
      <protection/>
    </xf>
    <xf numFmtId="0" fontId="7" fillId="0" borderId="5" xfId="16" applyFont="1" applyBorder="1" applyAlignment="1" quotePrefix="1">
      <alignment horizontal="left"/>
      <protection/>
    </xf>
    <xf numFmtId="0" fontId="16" fillId="0" borderId="5" xfId="16" applyFont="1" applyBorder="1">
      <alignment/>
      <protection/>
    </xf>
    <xf numFmtId="0" fontId="18" fillId="0" borderId="3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11" fillId="0" borderId="3" xfId="16" applyFont="1" applyBorder="1" applyAlignment="1">
      <alignment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5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5" xfId="16" applyFont="1" applyBorder="1" applyAlignment="1">
      <alignment horizontal="left" vertical="center"/>
      <protection/>
    </xf>
    <xf numFmtId="0" fontId="21" fillId="0" borderId="3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5" xfId="16" applyFont="1" applyBorder="1" applyAlignment="1">
      <alignment vertical="center"/>
      <protection/>
    </xf>
    <xf numFmtId="0" fontId="22" fillId="0" borderId="0" xfId="16" applyFont="1" applyBorder="1" applyAlignment="1">
      <alignment vertical="center"/>
      <protection/>
    </xf>
    <xf numFmtId="0" fontId="22" fillId="0" borderId="3" xfId="16" applyFont="1" applyBorder="1" applyAlignment="1">
      <alignment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7" xfId="15" applyFont="1" applyBorder="1" applyAlignment="1">
      <alignment horizontal="center" vertical="center"/>
      <protection/>
    </xf>
    <xf numFmtId="0" fontId="10" fillId="0" borderId="6" xfId="15" applyFont="1" applyBorder="1" applyAlignment="1">
      <alignment horizontal="center" vertical="center" wrapText="1"/>
      <protection/>
    </xf>
    <xf numFmtId="0" fontId="10" fillId="0" borderId="8" xfId="15" applyFont="1" applyBorder="1" applyAlignment="1">
      <alignment horizontal="center"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49" fontId="12" fillId="0" borderId="7" xfId="16" applyNumberFormat="1" applyFont="1" applyBorder="1" applyAlignment="1" applyProtection="1">
      <alignment horizontal="right"/>
      <protection/>
    </xf>
    <xf numFmtId="177" fontId="12" fillId="0" borderId="7" xfId="16" applyNumberFormat="1" applyFont="1" applyBorder="1" applyProtection="1">
      <alignment/>
      <protection/>
    </xf>
    <xf numFmtId="0" fontId="7" fillId="0" borderId="10" xfId="16" applyFont="1" applyBorder="1" applyAlignment="1" quotePrefix="1">
      <alignment horizontal="right" vertical="center"/>
      <protection/>
    </xf>
    <xf numFmtId="177" fontId="12" fillId="0" borderId="10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10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3" xfId="15" applyNumberFormat="1" applyFont="1" applyBorder="1" applyAlignment="1" quotePrefix="1">
      <alignment horizontal="distributed"/>
      <protection/>
    </xf>
    <xf numFmtId="179" fontId="12" fillId="0" borderId="3" xfId="15" applyNumberFormat="1" applyFont="1" applyBorder="1" applyProtection="1">
      <alignment/>
      <protection/>
    </xf>
    <xf numFmtId="180" fontId="12" fillId="0" borderId="3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3" xfId="15" applyNumberFormat="1" applyFont="1" applyBorder="1" applyAlignment="1" quotePrefix="1">
      <alignment horizontal="distributed"/>
      <protection/>
    </xf>
    <xf numFmtId="179" fontId="15" fillId="0" borderId="3" xfId="15" applyNumberFormat="1" applyFont="1" applyBorder="1" applyProtection="1">
      <alignment/>
      <protection locked="0"/>
    </xf>
    <xf numFmtId="180" fontId="15" fillId="0" borderId="3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5" xfId="15" applyNumberFormat="1" applyFont="1" applyBorder="1" applyProtection="1">
      <alignment/>
      <protection/>
    </xf>
    <xf numFmtId="179" fontId="15" fillId="0" borderId="3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3" xfId="15" applyNumberFormat="1" applyFont="1" applyBorder="1" applyAlignment="1" quotePrefix="1">
      <alignment horizontal="distributed"/>
      <protection/>
    </xf>
    <xf numFmtId="181" fontId="15" fillId="0" borderId="5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3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1" xfId="15" applyFont="1" applyBorder="1" applyAlignment="1" quotePrefix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7" fillId="0" borderId="5" xfId="16" applyFont="1" applyBorder="1" applyAlignment="1">
      <alignment horizontal="distributed"/>
      <protection/>
    </xf>
    <xf numFmtId="0" fontId="7" fillId="0" borderId="0" xfId="16" applyFont="1" applyBorder="1" applyAlignment="1">
      <alignment horizontal="distributed"/>
      <protection/>
    </xf>
    <xf numFmtId="0" fontId="14" fillId="0" borderId="0" xfId="16" applyFont="1" applyBorder="1" applyAlignment="1">
      <alignment horizontal="distributed"/>
      <protection/>
    </xf>
    <xf numFmtId="0" fontId="23" fillId="0" borderId="0" xfId="16" applyFont="1" applyBorder="1" applyAlignment="1">
      <alignment horizontal="left"/>
      <protection/>
    </xf>
    <xf numFmtId="0" fontId="2" fillId="0" borderId="0" xfId="16" applyFont="1" applyBorder="1" applyAlignment="1">
      <alignment/>
      <protection/>
    </xf>
    <xf numFmtId="0" fontId="21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8" fillId="0" borderId="1" xfId="16" applyFont="1" applyBorder="1" applyAlignment="1">
      <alignment horizontal="center" vertical="center"/>
      <protection/>
    </xf>
    <xf numFmtId="176" fontId="11" fillId="0" borderId="4" xfId="16" applyNumberFormat="1" applyFont="1" applyBorder="1" applyAlignment="1" quotePrefix="1">
      <alignment horizontal="center" vertical="center"/>
      <protection/>
    </xf>
    <xf numFmtId="0" fontId="2" fillId="0" borderId="10" xfId="16" applyFont="1" applyBorder="1" applyAlignment="1">
      <alignment vertical="center"/>
      <protection/>
    </xf>
    <xf numFmtId="176" fontId="11" fillId="0" borderId="6" xfId="16" applyNumberFormat="1" applyFont="1" applyBorder="1" applyAlignment="1">
      <alignment horizontal="center" vertical="center"/>
      <protection/>
    </xf>
    <xf numFmtId="0" fontId="2" fillId="0" borderId="7" xfId="16" applyFont="1" applyBorder="1" applyAlignment="1">
      <alignment vertical="center"/>
      <protection/>
    </xf>
    <xf numFmtId="0" fontId="2" fillId="0" borderId="10" xfId="16" applyFont="1" applyBorder="1" applyAlignment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0" sqref="E10"/>
    </sheetView>
  </sheetViews>
  <sheetFormatPr defaultColWidth="9.00390625" defaultRowHeight="13.5" customHeight="1"/>
  <cols>
    <col min="1" max="1" width="4.125" style="134" customWidth="1"/>
    <col min="2" max="2" width="2.625" style="131" customWidth="1"/>
    <col min="3" max="3" width="20.125" style="132" customWidth="1"/>
    <col min="4" max="4" width="2.00390625" style="130" customWidth="1"/>
    <col min="5" max="6" width="18.875" style="111" customWidth="1"/>
    <col min="7" max="7" width="19.50390625" style="111" customWidth="1"/>
    <col min="8" max="8" width="9.375" style="133" customWidth="1"/>
    <col min="9" max="16384" width="9.00390625" style="111" customWidth="1"/>
  </cols>
  <sheetData>
    <row r="1" spans="1:8" s="86" customFormat="1" ht="45" customHeight="1">
      <c r="A1" s="138" t="s">
        <v>105</v>
      </c>
      <c r="B1" s="139"/>
      <c r="C1" s="139"/>
      <c r="D1" s="139"/>
      <c r="E1" s="139"/>
      <c r="F1" s="139"/>
      <c r="G1" s="139"/>
      <c r="H1" s="139"/>
    </row>
    <row r="2" spans="1:8" s="95" customFormat="1" ht="24.75" customHeight="1">
      <c r="A2" s="87"/>
      <c r="B2" s="87"/>
      <c r="C2" s="89"/>
      <c r="D2" s="90"/>
      <c r="E2" s="91" t="s">
        <v>106</v>
      </c>
      <c r="F2" s="92"/>
      <c r="G2" s="93"/>
      <c r="H2" s="94" t="s">
        <v>107</v>
      </c>
    </row>
    <row r="3" spans="1:8" s="95" customFormat="1" ht="21" customHeight="1">
      <c r="A3" s="140" t="s">
        <v>108</v>
      </c>
      <c r="B3" s="140"/>
      <c r="C3" s="140"/>
      <c r="D3" s="141"/>
      <c r="E3" s="55" t="s">
        <v>109</v>
      </c>
      <c r="F3" s="57" t="s">
        <v>110</v>
      </c>
      <c r="G3" s="58" t="s">
        <v>111</v>
      </c>
      <c r="H3" s="143"/>
    </row>
    <row r="4" spans="1:8" s="95" customFormat="1" ht="24.75" customHeight="1">
      <c r="A4" s="142"/>
      <c r="B4" s="142"/>
      <c r="C4" s="142"/>
      <c r="D4" s="88"/>
      <c r="E4" s="56"/>
      <c r="F4" s="56"/>
      <c r="G4" s="96" t="s">
        <v>4</v>
      </c>
      <c r="H4" s="96" t="s">
        <v>5</v>
      </c>
    </row>
    <row r="5" spans="1:8" s="98" customFormat="1" ht="21" customHeight="1">
      <c r="A5" s="97" t="s">
        <v>112</v>
      </c>
      <c r="C5" s="99"/>
      <c r="D5" s="100"/>
      <c r="E5" s="101">
        <f>SUM(E6:E16)</f>
        <v>195157375183.03</v>
      </c>
      <c r="F5" s="101">
        <f>SUM(F6:F16)</f>
        <v>162427176000</v>
      </c>
      <c r="G5" s="102">
        <f>SUM(G6:G16)</f>
        <v>32730199183.03</v>
      </c>
      <c r="H5" s="103">
        <f aca="true" t="shared" si="0" ref="H5:H28">IF(F5=0,0,(G5/F5)*100)</f>
        <v>20.150691521614583</v>
      </c>
    </row>
    <row r="6" spans="1:8" ht="15" customHeight="1">
      <c r="A6" s="104"/>
      <c r="B6" s="135" t="s">
        <v>113</v>
      </c>
      <c r="C6" s="136"/>
      <c r="D6" s="107"/>
      <c r="E6" s="108"/>
      <c r="F6" s="108"/>
      <c r="G6" s="109">
        <f aca="true" t="shared" si="1" ref="G6:G16">E6-F6</f>
        <v>0</v>
      </c>
      <c r="H6" s="110">
        <f t="shared" si="0"/>
        <v>0</v>
      </c>
    </row>
    <row r="7" spans="1:8" ht="15" customHeight="1">
      <c r="A7" s="104"/>
      <c r="B7" s="135" t="s">
        <v>114</v>
      </c>
      <c r="C7" s="136"/>
      <c r="D7" s="107"/>
      <c r="E7" s="108"/>
      <c r="F7" s="108"/>
      <c r="G7" s="109">
        <f t="shared" si="1"/>
        <v>0</v>
      </c>
      <c r="H7" s="110">
        <f t="shared" si="0"/>
        <v>0</v>
      </c>
    </row>
    <row r="8" spans="1:8" ht="15" customHeight="1">
      <c r="A8" s="104"/>
      <c r="B8" s="135" t="s">
        <v>115</v>
      </c>
      <c r="C8" s="136"/>
      <c r="D8" s="107"/>
      <c r="E8" s="108"/>
      <c r="F8" s="108"/>
      <c r="G8" s="109">
        <f t="shared" si="1"/>
        <v>0</v>
      </c>
      <c r="H8" s="110">
        <f t="shared" si="0"/>
        <v>0</v>
      </c>
    </row>
    <row r="9" spans="1:8" ht="15" customHeight="1">
      <c r="A9" s="104"/>
      <c r="B9" s="135" t="s">
        <v>116</v>
      </c>
      <c r="C9" s="136"/>
      <c r="D9" s="107"/>
      <c r="E9" s="108"/>
      <c r="F9" s="108"/>
      <c r="G9" s="109">
        <f t="shared" si="1"/>
        <v>0</v>
      </c>
      <c r="H9" s="110">
        <f t="shared" si="0"/>
        <v>0</v>
      </c>
    </row>
    <row r="10" spans="1:8" ht="15" customHeight="1">
      <c r="A10" s="104"/>
      <c r="B10" s="135" t="s">
        <v>117</v>
      </c>
      <c r="C10" s="136"/>
      <c r="D10" s="107"/>
      <c r="E10" s="108"/>
      <c r="F10" s="108"/>
      <c r="G10" s="109">
        <f t="shared" si="1"/>
        <v>0</v>
      </c>
      <c r="H10" s="110">
        <f t="shared" si="0"/>
        <v>0</v>
      </c>
    </row>
    <row r="11" spans="1:8" ht="15" customHeight="1">
      <c r="A11" s="104"/>
      <c r="B11" s="135" t="s">
        <v>118</v>
      </c>
      <c r="C11" s="136"/>
      <c r="D11" s="107"/>
      <c r="E11" s="108"/>
      <c r="F11" s="108"/>
      <c r="G11" s="109">
        <f t="shared" si="1"/>
        <v>0</v>
      </c>
      <c r="H11" s="110">
        <f t="shared" si="0"/>
        <v>0</v>
      </c>
    </row>
    <row r="12" spans="1:8" ht="15" customHeight="1">
      <c r="A12" s="104"/>
      <c r="B12" s="135" t="s">
        <v>119</v>
      </c>
      <c r="C12" s="136"/>
      <c r="D12" s="107"/>
      <c r="E12" s="108"/>
      <c r="F12" s="108"/>
      <c r="G12" s="109">
        <f t="shared" si="1"/>
        <v>0</v>
      </c>
      <c r="H12" s="110">
        <f t="shared" si="0"/>
        <v>0</v>
      </c>
    </row>
    <row r="13" spans="1:8" ht="15" customHeight="1">
      <c r="A13" s="104"/>
      <c r="B13" s="135" t="s">
        <v>120</v>
      </c>
      <c r="C13" s="136"/>
      <c r="D13" s="107"/>
      <c r="E13" s="108"/>
      <c r="F13" s="108"/>
      <c r="G13" s="109">
        <f t="shared" si="1"/>
        <v>0</v>
      </c>
      <c r="H13" s="110">
        <f t="shared" si="0"/>
        <v>0</v>
      </c>
    </row>
    <row r="14" spans="1:8" ht="15" customHeight="1">
      <c r="A14" s="104"/>
      <c r="B14" s="135" t="s">
        <v>121</v>
      </c>
      <c r="C14" s="136"/>
      <c r="D14" s="107"/>
      <c r="E14" s="108"/>
      <c r="F14" s="108"/>
      <c r="G14" s="109">
        <f t="shared" si="1"/>
        <v>0</v>
      </c>
      <c r="H14" s="110">
        <f t="shared" si="0"/>
        <v>0</v>
      </c>
    </row>
    <row r="15" spans="1:8" ht="15" customHeight="1">
      <c r="A15" s="104"/>
      <c r="B15" s="135" t="s">
        <v>122</v>
      </c>
      <c r="C15" s="136"/>
      <c r="D15" s="107"/>
      <c r="E15" s="108">
        <v>195157375183.03</v>
      </c>
      <c r="F15" s="108">
        <v>162427176000</v>
      </c>
      <c r="G15" s="109">
        <f t="shared" si="1"/>
        <v>32730199183.03</v>
      </c>
      <c r="H15" s="110">
        <f t="shared" si="0"/>
        <v>20.150691521614583</v>
      </c>
    </row>
    <row r="16" spans="1:8" ht="15" customHeight="1">
      <c r="A16" s="104"/>
      <c r="B16" s="135" t="s">
        <v>123</v>
      </c>
      <c r="C16" s="136"/>
      <c r="D16" s="107"/>
      <c r="E16" s="108"/>
      <c r="F16" s="108"/>
      <c r="G16" s="109">
        <f t="shared" si="1"/>
        <v>0</v>
      </c>
      <c r="H16" s="110">
        <f t="shared" si="0"/>
        <v>0</v>
      </c>
    </row>
    <row r="17" spans="1:8" s="98" customFormat="1" ht="21.75" customHeight="1">
      <c r="A17" s="97" t="s">
        <v>124</v>
      </c>
      <c r="C17" s="99"/>
      <c r="D17" s="100"/>
      <c r="E17" s="101">
        <f>SUM(E18:E28)</f>
        <v>76796642141.55</v>
      </c>
      <c r="F17" s="101">
        <f>SUM(F18:F28)</f>
        <v>104274200000</v>
      </c>
      <c r="G17" s="102">
        <f>SUM(G18:G28)</f>
        <v>-27477557858.449997</v>
      </c>
      <c r="H17" s="112">
        <f t="shared" si="0"/>
        <v>-26.351252619008342</v>
      </c>
    </row>
    <row r="18" spans="1:8" ht="15" customHeight="1">
      <c r="A18" s="104"/>
      <c r="B18" s="135" t="s">
        <v>125</v>
      </c>
      <c r="C18" s="136"/>
      <c r="D18" s="107"/>
      <c r="E18" s="108"/>
      <c r="F18" s="108"/>
      <c r="G18" s="109">
        <f aca="true" t="shared" si="2" ref="G18:G28">E18-F18</f>
        <v>0</v>
      </c>
      <c r="H18" s="110">
        <f t="shared" si="0"/>
        <v>0</v>
      </c>
    </row>
    <row r="19" spans="1:8" ht="15" customHeight="1">
      <c r="A19" s="104"/>
      <c r="B19" s="135" t="s">
        <v>126</v>
      </c>
      <c r="C19" s="136"/>
      <c r="D19" s="107"/>
      <c r="E19" s="108"/>
      <c r="F19" s="108"/>
      <c r="G19" s="109">
        <f t="shared" si="2"/>
        <v>0</v>
      </c>
      <c r="H19" s="110">
        <f t="shared" si="0"/>
        <v>0</v>
      </c>
    </row>
    <row r="20" spans="1:8" ht="15" customHeight="1">
      <c r="A20" s="104"/>
      <c r="B20" s="135" t="s">
        <v>127</v>
      </c>
      <c r="C20" s="136"/>
      <c r="D20" s="107"/>
      <c r="E20" s="108"/>
      <c r="F20" s="108"/>
      <c r="G20" s="109">
        <f t="shared" si="2"/>
        <v>0</v>
      </c>
      <c r="H20" s="110">
        <f t="shared" si="0"/>
        <v>0</v>
      </c>
    </row>
    <row r="21" spans="1:8" ht="15" customHeight="1">
      <c r="A21" s="104"/>
      <c r="B21" s="135" t="s">
        <v>128</v>
      </c>
      <c r="C21" s="136"/>
      <c r="D21" s="107"/>
      <c r="E21" s="108"/>
      <c r="F21" s="108"/>
      <c r="G21" s="109">
        <f t="shared" si="2"/>
        <v>0</v>
      </c>
      <c r="H21" s="110">
        <f t="shared" si="0"/>
        <v>0</v>
      </c>
    </row>
    <row r="22" spans="1:8" ht="15" customHeight="1">
      <c r="A22" s="104"/>
      <c r="B22" s="135" t="s">
        <v>129</v>
      </c>
      <c r="C22" s="136"/>
      <c r="D22" s="107"/>
      <c r="E22" s="108"/>
      <c r="F22" s="108"/>
      <c r="G22" s="109">
        <f t="shared" si="2"/>
        <v>0</v>
      </c>
      <c r="H22" s="110">
        <f t="shared" si="0"/>
        <v>0</v>
      </c>
    </row>
    <row r="23" spans="1:8" ht="15" customHeight="1">
      <c r="A23" s="104"/>
      <c r="B23" s="135" t="s">
        <v>130</v>
      </c>
      <c r="C23" s="136"/>
      <c r="D23" s="107"/>
      <c r="E23" s="108"/>
      <c r="F23" s="108"/>
      <c r="G23" s="109">
        <f t="shared" si="2"/>
        <v>0</v>
      </c>
      <c r="H23" s="110">
        <f t="shared" si="0"/>
        <v>0</v>
      </c>
    </row>
    <row r="24" spans="1:8" ht="15" customHeight="1">
      <c r="A24" s="104"/>
      <c r="B24" s="135" t="s">
        <v>131</v>
      </c>
      <c r="C24" s="136"/>
      <c r="D24" s="107"/>
      <c r="E24" s="108"/>
      <c r="F24" s="108"/>
      <c r="G24" s="109">
        <f t="shared" si="2"/>
        <v>0</v>
      </c>
      <c r="H24" s="110">
        <f t="shared" si="0"/>
        <v>0</v>
      </c>
    </row>
    <row r="25" spans="1:8" ht="15" customHeight="1">
      <c r="A25" s="104"/>
      <c r="B25" s="135" t="s">
        <v>132</v>
      </c>
      <c r="C25" s="136"/>
      <c r="D25" s="107"/>
      <c r="E25" s="108"/>
      <c r="F25" s="108"/>
      <c r="G25" s="109">
        <f t="shared" si="2"/>
        <v>0</v>
      </c>
      <c r="H25" s="110">
        <f t="shared" si="0"/>
        <v>0</v>
      </c>
    </row>
    <row r="26" spans="1:8" ht="15" customHeight="1">
      <c r="A26" s="104"/>
      <c r="B26" s="137" t="s">
        <v>133</v>
      </c>
      <c r="C26" s="136"/>
      <c r="D26" s="107"/>
      <c r="E26" s="108"/>
      <c r="F26" s="108"/>
      <c r="G26" s="109">
        <f t="shared" si="2"/>
        <v>0</v>
      </c>
      <c r="H26" s="110">
        <f t="shared" si="0"/>
        <v>0</v>
      </c>
    </row>
    <row r="27" spans="1:8" ht="15" customHeight="1">
      <c r="A27" s="104"/>
      <c r="B27" s="137" t="s">
        <v>134</v>
      </c>
      <c r="C27" s="136"/>
      <c r="D27" s="107"/>
      <c r="E27" s="108">
        <v>76796642141.55</v>
      </c>
      <c r="F27" s="108">
        <v>104274200000</v>
      </c>
      <c r="G27" s="109">
        <f t="shared" si="2"/>
        <v>-27477557858.449997</v>
      </c>
      <c r="H27" s="110">
        <f t="shared" si="0"/>
        <v>-26.351252619008342</v>
      </c>
    </row>
    <row r="28" spans="1:8" ht="15" customHeight="1">
      <c r="A28" s="104"/>
      <c r="B28" s="135" t="s">
        <v>135</v>
      </c>
      <c r="C28" s="136"/>
      <c r="D28" s="107"/>
      <c r="E28" s="108"/>
      <c r="F28" s="108"/>
      <c r="G28" s="109">
        <f t="shared" si="2"/>
        <v>0</v>
      </c>
      <c r="H28" s="110">
        <f t="shared" si="0"/>
        <v>0</v>
      </c>
    </row>
    <row r="29" spans="1:8" ht="2.25" customHeight="1">
      <c r="A29" s="104"/>
      <c r="B29" s="105"/>
      <c r="C29" s="106"/>
      <c r="D29" s="107"/>
      <c r="E29" s="113"/>
      <c r="F29" s="113"/>
      <c r="G29" s="109"/>
      <c r="H29" s="110"/>
    </row>
    <row r="30" spans="1:8" s="98" customFormat="1" ht="21.75" customHeight="1">
      <c r="A30" s="97" t="s">
        <v>136</v>
      </c>
      <c r="B30" s="114"/>
      <c r="C30" s="99"/>
      <c r="D30" s="100"/>
      <c r="E30" s="101">
        <f>E5-E17</f>
        <v>118360733041.48</v>
      </c>
      <c r="F30" s="101">
        <f>F5-F17</f>
        <v>58152976000</v>
      </c>
      <c r="G30" s="102">
        <f>G5-G17</f>
        <v>60207757041.479996</v>
      </c>
      <c r="H30" s="112">
        <f aca="true" t="shared" si="3" ref="H30:H35">IF(F30=0,0,(G30/F30)*100)</f>
        <v>103.5334065129874</v>
      </c>
    </row>
    <row r="31" spans="1:8" s="98" customFormat="1" ht="21.75" customHeight="1">
      <c r="A31" s="97" t="s">
        <v>137</v>
      </c>
      <c r="B31" s="115"/>
      <c r="C31" s="99"/>
      <c r="D31" s="100"/>
      <c r="E31" s="101">
        <f>SUM(E32:E35)</f>
        <v>1041247709.4300001</v>
      </c>
      <c r="F31" s="101">
        <f>SUM(F32:F35)</f>
        <v>1281637000</v>
      </c>
      <c r="G31" s="102">
        <f>SUM(G32:G35)</f>
        <v>-240389290.57</v>
      </c>
      <c r="H31" s="112">
        <f t="shared" si="3"/>
        <v>-18.7564256158335</v>
      </c>
    </row>
    <row r="32" spans="1:8" ht="15" customHeight="1">
      <c r="A32" s="104"/>
      <c r="B32" s="135" t="s">
        <v>138</v>
      </c>
      <c r="C32" s="136"/>
      <c r="D32" s="107"/>
      <c r="E32" s="108"/>
      <c r="F32" s="108"/>
      <c r="G32" s="109">
        <f>E32-F32</f>
        <v>0</v>
      </c>
      <c r="H32" s="110">
        <f t="shared" si="3"/>
        <v>0</v>
      </c>
    </row>
    <row r="33" spans="1:8" ht="15" customHeight="1">
      <c r="A33" s="104"/>
      <c r="B33" s="135" t="s">
        <v>139</v>
      </c>
      <c r="C33" s="136"/>
      <c r="D33" s="107"/>
      <c r="E33" s="108">
        <v>806872907.12</v>
      </c>
      <c r="F33" s="108">
        <v>979004000</v>
      </c>
      <c r="G33" s="109">
        <f>E33-F33</f>
        <v>-172131092.88</v>
      </c>
      <c r="H33" s="110">
        <f t="shared" si="3"/>
        <v>-17.58226655662285</v>
      </c>
    </row>
    <row r="34" spans="1:8" ht="15" customHeight="1">
      <c r="A34" s="104"/>
      <c r="B34" s="135" t="s">
        <v>140</v>
      </c>
      <c r="C34" s="136"/>
      <c r="D34" s="107"/>
      <c r="E34" s="108">
        <v>234374802.31</v>
      </c>
      <c r="F34" s="108">
        <v>302633000</v>
      </c>
      <c r="G34" s="109">
        <f>E34-F34</f>
        <v>-68258197.69</v>
      </c>
      <c r="H34" s="110">
        <f t="shared" si="3"/>
        <v>-22.55477680556978</v>
      </c>
    </row>
    <row r="35" spans="1:8" ht="15" customHeight="1">
      <c r="A35" s="104"/>
      <c r="B35" s="135" t="s">
        <v>141</v>
      </c>
      <c r="C35" s="136"/>
      <c r="D35" s="107"/>
      <c r="E35" s="108"/>
      <c r="F35" s="108"/>
      <c r="G35" s="109">
        <f>E35-F35</f>
        <v>0</v>
      </c>
      <c r="H35" s="110">
        <f t="shared" si="3"/>
        <v>0</v>
      </c>
    </row>
    <row r="36" spans="1:8" ht="1.5" customHeight="1">
      <c r="A36" s="104"/>
      <c r="B36" s="105"/>
      <c r="C36" s="106"/>
      <c r="D36" s="107"/>
      <c r="E36" s="113"/>
      <c r="F36" s="113"/>
      <c r="G36" s="109"/>
      <c r="H36" s="110"/>
    </row>
    <row r="37" spans="1:8" s="98" customFormat="1" ht="21.75" customHeight="1">
      <c r="A37" s="97" t="s">
        <v>142</v>
      </c>
      <c r="C37" s="116"/>
      <c r="D37" s="100"/>
      <c r="E37" s="101">
        <f>E30-E31</f>
        <v>117319485332.05</v>
      </c>
      <c r="F37" s="101">
        <f>F30-F31</f>
        <v>56871339000</v>
      </c>
      <c r="G37" s="102">
        <f>G30-G31</f>
        <v>60448146332.049995</v>
      </c>
      <c r="H37" s="112">
        <f>IF(F37=0,0,(G37/F37)*100)</f>
        <v>106.2892968495959</v>
      </c>
    </row>
    <row r="38" spans="1:8" s="98" customFormat="1" ht="21.75" customHeight="1">
      <c r="A38" s="97" t="s">
        <v>143</v>
      </c>
      <c r="B38" s="115"/>
      <c r="C38" s="99"/>
      <c r="D38" s="100"/>
      <c r="E38" s="101">
        <f>SUM(E39:E40)</f>
        <v>159359171.13</v>
      </c>
      <c r="F38" s="101">
        <f>SUM(F39:F40)</f>
        <v>61055000</v>
      </c>
      <c r="G38" s="102">
        <f>SUM(G39:G40)</f>
        <v>98304171.13</v>
      </c>
      <c r="H38" s="112">
        <f>IF(F38=0,0,(G38/F38)*100)</f>
        <v>161.00920666612072</v>
      </c>
    </row>
    <row r="39" spans="1:8" ht="15" customHeight="1">
      <c r="A39" s="104"/>
      <c r="B39" s="135" t="s">
        <v>144</v>
      </c>
      <c r="C39" s="136"/>
      <c r="D39" s="107"/>
      <c r="E39" s="108">
        <v>5597029</v>
      </c>
      <c r="F39" s="108">
        <v>3570000</v>
      </c>
      <c r="G39" s="109">
        <f>E39-F39</f>
        <v>2027029</v>
      </c>
      <c r="H39" s="110">
        <f>IF(F39=0,0,(G39/F39)*100)</f>
        <v>56.779523809523816</v>
      </c>
    </row>
    <row r="40" spans="1:8" ht="15" customHeight="1">
      <c r="A40" s="104"/>
      <c r="B40" s="135" t="s">
        <v>145</v>
      </c>
      <c r="C40" s="136"/>
      <c r="D40" s="107"/>
      <c r="E40" s="108">
        <v>153762142.13</v>
      </c>
      <c r="F40" s="108">
        <v>57485000</v>
      </c>
      <c r="G40" s="109">
        <f>E40-F40</f>
        <v>96277142.13</v>
      </c>
      <c r="H40" s="110">
        <f>IF(F40=0,0,(G40/F40)*100)</f>
        <v>167.48219906062448</v>
      </c>
    </row>
    <row r="41" spans="1:8" ht="2.25" customHeight="1">
      <c r="A41" s="104"/>
      <c r="B41" s="135"/>
      <c r="C41" s="136"/>
      <c r="D41" s="107"/>
      <c r="E41" s="113"/>
      <c r="F41" s="113"/>
      <c r="G41" s="109"/>
      <c r="H41" s="110"/>
    </row>
    <row r="42" spans="1:8" s="98" customFormat="1" ht="21.75" customHeight="1">
      <c r="A42" s="97" t="s">
        <v>146</v>
      </c>
      <c r="B42" s="115"/>
      <c r="C42" s="99"/>
      <c r="D42" s="117"/>
      <c r="E42" s="101">
        <f>SUM(E43:E44)</f>
        <v>41262958.72</v>
      </c>
      <c r="F42" s="101">
        <f>SUM(F43:F44)</f>
        <v>53851000</v>
      </c>
      <c r="G42" s="102">
        <f>SUM(G43:G44)</f>
        <v>-12588041.280000001</v>
      </c>
      <c r="H42" s="112">
        <f>IF(F42=0,0,(G42/F42)*100)</f>
        <v>-23.375687136729127</v>
      </c>
    </row>
    <row r="43" spans="1:8" ht="15" customHeight="1">
      <c r="A43" s="104"/>
      <c r="B43" s="135" t="s">
        <v>147</v>
      </c>
      <c r="C43" s="136"/>
      <c r="D43" s="107"/>
      <c r="E43" s="108"/>
      <c r="F43" s="108"/>
      <c r="G43" s="109">
        <f>E43-F43</f>
        <v>0</v>
      </c>
      <c r="H43" s="118">
        <f>IF(F43=0,0,(G43/F43)*100)</f>
        <v>0</v>
      </c>
    </row>
    <row r="44" spans="1:8" ht="15" customHeight="1">
      <c r="A44" s="104"/>
      <c r="B44" s="135" t="s">
        <v>148</v>
      </c>
      <c r="C44" s="136"/>
      <c r="D44" s="107"/>
      <c r="E44" s="108">
        <v>41262958.72</v>
      </c>
      <c r="F44" s="108">
        <v>53851000</v>
      </c>
      <c r="G44" s="109">
        <f>E44-F44</f>
        <v>-12588041.280000001</v>
      </c>
      <c r="H44" s="118">
        <f>IF(F44=0,0,(G44/F44)*100)</f>
        <v>-23.375687136729127</v>
      </c>
    </row>
    <row r="45" spans="1:8" ht="1.5" customHeight="1">
      <c r="A45" s="104"/>
      <c r="B45" s="119"/>
      <c r="C45" s="105"/>
      <c r="D45" s="107"/>
      <c r="E45" s="113"/>
      <c r="F45" s="113"/>
      <c r="G45" s="109">
        <f>E45-F45</f>
        <v>0</v>
      </c>
      <c r="H45" s="118"/>
    </row>
    <row r="46" spans="1:8" s="98" customFormat="1" ht="21.75" customHeight="1">
      <c r="A46" s="97" t="s">
        <v>149</v>
      </c>
      <c r="C46" s="116"/>
      <c r="D46" s="100"/>
      <c r="E46" s="101">
        <f>E38-E42</f>
        <v>118096212.41</v>
      </c>
      <c r="F46" s="101">
        <f>F38-F42</f>
        <v>7204000</v>
      </c>
      <c r="G46" s="102">
        <f>G38-G42</f>
        <v>110892212.41</v>
      </c>
      <c r="H46" s="112">
        <f aca="true" t="shared" si="4" ref="H46:H51">IF(F46=0,0,(G46/F46)*100)</f>
        <v>1539.3144421154914</v>
      </c>
    </row>
    <row r="47" spans="1:8" s="98" customFormat="1" ht="21.75" customHeight="1">
      <c r="A47" s="97" t="s">
        <v>150</v>
      </c>
      <c r="C47" s="116"/>
      <c r="D47" s="100"/>
      <c r="E47" s="101">
        <f>E37+E46</f>
        <v>117437581544.46</v>
      </c>
      <c r="F47" s="101">
        <f>F37+F46</f>
        <v>56878543000</v>
      </c>
      <c r="G47" s="102">
        <f>G37+G46</f>
        <v>60559038544.46</v>
      </c>
      <c r="H47" s="120">
        <f t="shared" si="4"/>
        <v>106.47079786213934</v>
      </c>
    </row>
    <row r="48" spans="1:8" s="98" customFormat="1" ht="21.75" customHeight="1">
      <c r="A48" s="97" t="s">
        <v>151</v>
      </c>
      <c r="C48" s="116"/>
      <c r="D48" s="100"/>
      <c r="E48" s="121">
        <v>13233607</v>
      </c>
      <c r="F48" s="121">
        <v>8627000</v>
      </c>
      <c r="G48" s="102">
        <f>E48-F48</f>
        <v>4606607</v>
      </c>
      <c r="H48" s="120">
        <f t="shared" si="4"/>
        <v>53.39755419033268</v>
      </c>
    </row>
    <row r="49" spans="1:8" s="98" customFormat="1" ht="21.75" customHeight="1">
      <c r="A49" s="97" t="s">
        <v>152</v>
      </c>
      <c r="C49" s="116"/>
      <c r="D49" s="100"/>
      <c r="E49" s="121"/>
      <c r="F49" s="121"/>
      <c r="G49" s="102">
        <f>E49-F49</f>
        <v>0</v>
      </c>
      <c r="H49" s="120">
        <f t="shared" si="4"/>
        <v>0</v>
      </c>
    </row>
    <row r="50" spans="1:8" s="98" customFormat="1" ht="21.75" customHeight="1">
      <c r="A50" s="97" t="s">
        <v>153</v>
      </c>
      <c r="C50" s="116"/>
      <c r="D50" s="100"/>
      <c r="E50" s="121"/>
      <c r="F50" s="121"/>
      <c r="G50" s="102">
        <f>E50-F50</f>
        <v>0</v>
      </c>
      <c r="H50" s="120">
        <f t="shared" si="4"/>
        <v>0</v>
      </c>
    </row>
    <row r="51" spans="1:8" s="129" customFormat="1" ht="21.75" customHeight="1">
      <c r="A51" s="122" t="s">
        <v>154</v>
      </c>
      <c r="B51" s="123"/>
      <c r="C51" s="124"/>
      <c r="D51" s="125"/>
      <c r="E51" s="126">
        <f>E47-E48+E49+E50</f>
        <v>117424347937.46</v>
      </c>
      <c r="F51" s="126">
        <f>F47-F48+F49+F50</f>
        <v>56869916000</v>
      </c>
      <c r="G51" s="127">
        <f>E51-F51</f>
        <v>60554431937.46001</v>
      </c>
      <c r="H51" s="128">
        <f t="shared" si="4"/>
        <v>106.4788489180466</v>
      </c>
    </row>
    <row r="52" ht="13.5" customHeight="1">
      <c r="A52" s="130"/>
    </row>
    <row r="53" ht="13.5" customHeight="1">
      <c r="A53" s="130"/>
    </row>
  </sheetData>
  <mergeCells count="36">
    <mergeCell ref="A1:H1"/>
    <mergeCell ref="A3:D4"/>
    <mergeCell ref="E3:E4"/>
    <mergeCell ref="F3:F4"/>
    <mergeCell ref="G3:H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2:C32"/>
    <mergeCell ref="B33:C33"/>
    <mergeCell ref="B41:C41"/>
    <mergeCell ref="B43:C43"/>
    <mergeCell ref="B44:C44"/>
    <mergeCell ref="B34:C34"/>
    <mergeCell ref="B35:C35"/>
    <mergeCell ref="B39:C39"/>
    <mergeCell ref="B40:C4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3" sqref="E13"/>
    </sheetView>
  </sheetViews>
  <sheetFormatPr defaultColWidth="9.00390625" defaultRowHeight="16.5"/>
  <cols>
    <col min="1" max="1" width="2.25390625" style="77" customWidth="1"/>
    <col min="2" max="2" width="2.25390625" style="78" customWidth="1"/>
    <col min="3" max="3" width="17.625" style="72" customWidth="1"/>
    <col min="4" max="4" width="0.6171875" style="72" customWidth="1"/>
    <col min="5" max="5" width="19.25390625" style="79" customWidth="1"/>
    <col min="6" max="6" width="7.625" style="79" customWidth="1"/>
    <col min="7" max="7" width="1.875" style="85" customWidth="1"/>
    <col min="8" max="8" width="2.25390625" style="85" customWidth="1"/>
    <col min="9" max="9" width="17.875" style="85" customWidth="1"/>
    <col min="10" max="10" width="0.6171875" style="85" customWidth="1"/>
    <col min="11" max="11" width="19.625" style="85" customWidth="1"/>
    <col min="12" max="12" width="7.875" style="85" customWidth="1"/>
    <col min="13" max="16384" width="9.00390625" style="85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5" customFormat="1" ht="4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11" customFormat="1" ht="24" customHeight="1">
      <c r="A3" s="6"/>
      <c r="B3" s="7"/>
      <c r="C3" s="8" t="s">
        <v>1</v>
      </c>
      <c r="D3" s="8"/>
      <c r="E3" s="157" t="s">
        <v>2</v>
      </c>
      <c r="F3" s="157"/>
      <c r="G3" s="157"/>
      <c r="H3" s="157"/>
      <c r="I3" s="157"/>
      <c r="J3" s="9"/>
      <c r="K3" s="8"/>
      <c r="L3" s="10" t="s">
        <v>3</v>
      </c>
    </row>
    <row r="4" spans="1:12" s="14" customFormat="1" ht="21.75" customHeight="1">
      <c r="A4" s="12"/>
      <c r="B4" s="13"/>
      <c r="C4" s="13"/>
      <c r="D4" s="13"/>
      <c r="E4" s="158" t="s">
        <v>4</v>
      </c>
      <c r="F4" s="160" t="s">
        <v>5</v>
      </c>
      <c r="G4" s="12"/>
      <c r="H4" s="13"/>
      <c r="I4" s="13"/>
      <c r="J4" s="13"/>
      <c r="K4" s="158" t="s">
        <v>4</v>
      </c>
      <c r="L4" s="163" t="s">
        <v>5</v>
      </c>
    </row>
    <row r="5" spans="1:12" s="17" customFormat="1" ht="24" customHeight="1">
      <c r="A5" s="15"/>
      <c r="B5" s="16" t="s">
        <v>6</v>
      </c>
      <c r="C5" s="16"/>
      <c r="D5" s="16"/>
      <c r="E5" s="159"/>
      <c r="F5" s="161"/>
      <c r="G5" s="15"/>
      <c r="H5" s="16" t="s">
        <v>6</v>
      </c>
      <c r="I5" s="16"/>
      <c r="J5" s="16"/>
      <c r="K5" s="162"/>
      <c r="L5" s="162"/>
    </row>
    <row r="6" spans="1:12" s="24" customFormat="1" ht="24.75" customHeight="1">
      <c r="A6" s="12"/>
      <c r="B6" s="18" t="s">
        <v>7</v>
      </c>
      <c r="C6" s="13"/>
      <c r="D6" s="19"/>
      <c r="E6" s="20" t="s">
        <v>8</v>
      </c>
      <c r="F6" s="21">
        <f aca="true" t="shared" si="0" ref="F6:F53">IF(E$6&gt;0,(E6/E$6)*100,0)</f>
        <v>100</v>
      </c>
      <c r="G6" s="22"/>
      <c r="H6" s="18" t="s">
        <v>9</v>
      </c>
      <c r="I6" s="13"/>
      <c r="J6" s="19"/>
      <c r="K6" s="21">
        <f>K7+K17+K24+K27+K30</f>
        <v>8891132788893.89</v>
      </c>
      <c r="L6" s="23">
        <f aca="true" t="shared" si="1" ref="L6:L35">IF(K$59&gt;0,(K6/K$59)*100,0)</f>
        <v>87.10942761186999</v>
      </c>
    </row>
    <row r="7" spans="1:12" s="28" customFormat="1" ht="13.5" customHeight="1">
      <c r="A7" s="145" t="s">
        <v>10</v>
      </c>
      <c r="B7" s="150"/>
      <c r="C7" s="150"/>
      <c r="D7" s="25"/>
      <c r="E7" s="21">
        <f>SUM(E8:E17)</f>
        <v>1688486243725.5999</v>
      </c>
      <c r="F7" s="21">
        <f t="shared" si="0"/>
        <v>16.542669389121947</v>
      </c>
      <c r="G7" s="144" t="s">
        <v>11</v>
      </c>
      <c r="H7" s="150"/>
      <c r="I7" s="150"/>
      <c r="J7" s="25"/>
      <c r="K7" s="21">
        <f>SUM(K8:K16)</f>
        <v>8493215532367.12</v>
      </c>
      <c r="L7" s="27">
        <f t="shared" si="1"/>
        <v>83.21089800085912</v>
      </c>
    </row>
    <row r="8" spans="1:12" s="37" customFormat="1" ht="13.5" customHeight="1">
      <c r="A8" s="6"/>
      <c r="B8" s="146" t="s">
        <v>12</v>
      </c>
      <c r="C8" s="148"/>
      <c r="D8" s="31"/>
      <c r="E8" s="32">
        <v>1125882996.47</v>
      </c>
      <c r="F8" s="33">
        <f t="shared" si="0"/>
        <v>0.011030655565390545</v>
      </c>
      <c r="G8" s="34"/>
      <c r="H8" s="155" t="s">
        <v>13</v>
      </c>
      <c r="I8" s="148"/>
      <c r="J8" s="31"/>
      <c r="K8" s="32"/>
      <c r="L8" s="36">
        <f t="shared" si="1"/>
        <v>0</v>
      </c>
    </row>
    <row r="9" spans="1:12" s="37" customFormat="1" ht="13.5" customHeight="1">
      <c r="A9" s="6"/>
      <c r="B9" s="146" t="s">
        <v>14</v>
      </c>
      <c r="C9" s="148"/>
      <c r="D9" s="31"/>
      <c r="E9" s="32">
        <v>1309924392571.98</v>
      </c>
      <c r="F9" s="33">
        <f t="shared" si="0"/>
        <v>12.833771214653877</v>
      </c>
      <c r="G9" s="34"/>
      <c r="H9" s="155" t="s">
        <v>15</v>
      </c>
      <c r="I9" s="148"/>
      <c r="J9" s="31"/>
      <c r="K9" s="32"/>
      <c r="L9" s="36">
        <f t="shared" si="1"/>
        <v>0</v>
      </c>
    </row>
    <row r="10" spans="1:12" s="37" customFormat="1" ht="13.5" customHeight="1">
      <c r="A10" s="6"/>
      <c r="B10" s="146" t="s">
        <v>16</v>
      </c>
      <c r="C10" s="146"/>
      <c r="D10" s="38"/>
      <c r="E10" s="32"/>
      <c r="F10" s="33">
        <f t="shared" si="0"/>
        <v>0</v>
      </c>
      <c r="G10" s="34"/>
      <c r="H10" s="146" t="s">
        <v>17</v>
      </c>
      <c r="I10" s="148"/>
      <c r="J10" s="31"/>
      <c r="K10" s="32">
        <v>6390566179760.43</v>
      </c>
      <c r="L10" s="36">
        <f t="shared" si="1"/>
        <v>62.610532904205996</v>
      </c>
    </row>
    <row r="11" spans="1:12" s="37" customFormat="1" ht="13.5" customHeight="1">
      <c r="A11" s="6"/>
      <c r="B11" s="146" t="s">
        <v>18</v>
      </c>
      <c r="C11" s="146"/>
      <c r="D11" s="38"/>
      <c r="E11" s="32">
        <v>20984250902.65</v>
      </c>
      <c r="F11" s="33">
        <f t="shared" si="0"/>
        <v>0.20558978573315323</v>
      </c>
      <c r="G11" s="34"/>
      <c r="H11" s="146" t="s">
        <v>19</v>
      </c>
      <c r="I11" s="148"/>
      <c r="J11" s="31"/>
      <c r="K11" s="32">
        <v>337295615.04</v>
      </c>
      <c r="L11" s="36">
        <f t="shared" si="1"/>
        <v>0.003304598936912661</v>
      </c>
    </row>
    <row r="12" spans="1:12" s="37" customFormat="1" ht="13.5" customHeight="1">
      <c r="A12" s="6"/>
      <c r="B12" s="146" t="s">
        <v>20</v>
      </c>
      <c r="C12" s="146"/>
      <c r="D12" s="38"/>
      <c r="E12" s="32">
        <v>159817304002.68</v>
      </c>
      <c r="F12" s="33">
        <f t="shared" si="0"/>
        <v>1.565784046273096</v>
      </c>
      <c r="G12" s="39"/>
      <c r="H12" s="146" t="s">
        <v>21</v>
      </c>
      <c r="I12" s="148"/>
      <c r="J12" s="31"/>
      <c r="K12" s="32">
        <v>76372244797.32</v>
      </c>
      <c r="L12" s="36">
        <f t="shared" si="1"/>
        <v>0.7482446486501978</v>
      </c>
    </row>
    <row r="13" spans="1:12" s="37" customFormat="1" ht="13.5" customHeight="1">
      <c r="A13" s="6"/>
      <c r="B13" s="146" t="s">
        <v>22</v>
      </c>
      <c r="C13" s="146"/>
      <c r="D13" s="38"/>
      <c r="E13" s="32">
        <v>153519107210.79</v>
      </c>
      <c r="F13" s="33">
        <f t="shared" si="0"/>
        <v>1.5040784874253235</v>
      </c>
      <c r="G13" s="39"/>
      <c r="H13" s="146" t="s">
        <v>23</v>
      </c>
      <c r="I13" s="148"/>
      <c r="J13" s="31"/>
      <c r="K13" s="32">
        <v>975515493224</v>
      </c>
      <c r="L13" s="36">
        <f t="shared" si="1"/>
        <v>9.557454405292408</v>
      </c>
    </row>
    <row r="14" spans="1:12" s="37" customFormat="1" ht="13.5" customHeight="1">
      <c r="A14" s="6"/>
      <c r="B14" s="146" t="s">
        <v>24</v>
      </c>
      <c r="C14" s="146"/>
      <c r="D14" s="38"/>
      <c r="E14" s="32">
        <v>2377501930.41</v>
      </c>
      <c r="F14" s="33">
        <f t="shared" si="0"/>
        <v>0.023293188530805406</v>
      </c>
      <c r="G14" s="39"/>
      <c r="H14" s="146" t="s">
        <v>25</v>
      </c>
      <c r="I14" s="148"/>
      <c r="J14" s="31"/>
      <c r="K14" s="32">
        <v>505567332</v>
      </c>
      <c r="L14" s="36">
        <f t="shared" si="1"/>
        <v>0.004953213719267716</v>
      </c>
    </row>
    <row r="15" spans="1:12" s="37" customFormat="1" ht="13.5" customHeight="1">
      <c r="A15" s="6"/>
      <c r="B15" s="146" t="s">
        <v>26</v>
      </c>
      <c r="C15" s="146"/>
      <c r="D15" s="38"/>
      <c r="E15" s="32">
        <v>40737574810.62</v>
      </c>
      <c r="F15" s="33">
        <f t="shared" si="0"/>
        <v>0.39911976441084196</v>
      </c>
      <c r="G15" s="39"/>
      <c r="H15" s="146" t="s">
        <v>27</v>
      </c>
      <c r="I15" s="148"/>
      <c r="J15" s="31"/>
      <c r="K15" s="32">
        <v>1049918751638.33</v>
      </c>
      <c r="L15" s="36">
        <f t="shared" si="1"/>
        <v>10.28640823005433</v>
      </c>
    </row>
    <row r="16" spans="1:12" s="37" customFormat="1" ht="13.5" customHeight="1">
      <c r="A16" s="6"/>
      <c r="B16" s="146" t="s">
        <v>28</v>
      </c>
      <c r="C16" s="146"/>
      <c r="D16" s="38"/>
      <c r="E16" s="32">
        <v>229300</v>
      </c>
      <c r="F16" s="33">
        <f t="shared" si="0"/>
        <v>2.246529460942479E-06</v>
      </c>
      <c r="G16" s="40"/>
      <c r="H16" s="146" t="s">
        <v>29</v>
      </c>
      <c r="I16" s="146"/>
      <c r="J16" s="38"/>
      <c r="K16" s="32"/>
      <c r="L16" s="36">
        <f t="shared" si="1"/>
        <v>0</v>
      </c>
    </row>
    <row r="17" spans="1:12" s="37" customFormat="1" ht="13.5" customHeight="1">
      <c r="A17" s="6"/>
      <c r="B17" s="146" t="s">
        <v>30</v>
      </c>
      <c r="C17" s="146"/>
      <c r="D17" s="38"/>
      <c r="E17" s="32"/>
      <c r="F17" s="33">
        <f t="shared" si="0"/>
        <v>0</v>
      </c>
      <c r="G17" s="144" t="s">
        <v>31</v>
      </c>
      <c r="H17" s="145"/>
      <c r="I17" s="145"/>
      <c r="J17" s="25"/>
      <c r="K17" s="21">
        <f>SUM(K18:K23)</f>
        <v>298826487760.25</v>
      </c>
      <c r="L17" s="27">
        <f t="shared" si="1"/>
        <v>2.927703918287696</v>
      </c>
    </row>
    <row r="18" spans="1:12" s="37" customFormat="1" ht="13.5" customHeight="1">
      <c r="A18" s="145" t="s">
        <v>32</v>
      </c>
      <c r="B18" s="150"/>
      <c r="C18" s="150"/>
      <c r="D18" s="38"/>
      <c r="E18" s="21">
        <f>SUM(E19:E26)</f>
        <v>287667204260.1</v>
      </c>
      <c r="F18" s="21">
        <f t="shared" si="0"/>
        <v>2.8183726529318465</v>
      </c>
      <c r="G18" s="39"/>
      <c r="H18" s="153" t="s">
        <v>33</v>
      </c>
      <c r="I18" s="154"/>
      <c r="J18" s="41"/>
      <c r="K18" s="32">
        <v>292331240396.18</v>
      </c>
      <c r="L18" s="36">
        <f t="shared" si="1"/>
        <v>2.864067788503604</v>
      </c>
    </row>
    <row r="19" spans="2:12" s="37" customFormat="1" ht="13.5" customHeight="1">
      <c r="B19" s="146" t="s">
        <v>34</v>
      </c>
      <c r="C19" s="146"/>
      <c r="D19" s="25"/>
      <c r="E19" s="32"/>
      <c r="F19" s="33">
        <f t="shared" si="0"/>
        <v>0</v>
      </c>
      <c r="G19" s="34"/>
      <c r="H19" s="146" t="s">
        <v>35</v>
      </c>
      <c r="I19" s="148"/>
      <c r="J19" s="31"/>
      <c r="K19" s="32"/>
      <c r="L19" s="36">
        <f t="shared" si="1"/>
        <v>0</v>
      </c>
    </row>
    <row r="20" spans="1:12" s="28" customFormat="1" ht="13.5" customHeight="1">
      <c r="A20" s="42"/>
      <c r="B20" s="146" t="s">
        <v>36</v>
      </c>
      <c r="C20" s="146"/>
      <c r="D20" s="38"/>
      <c r="E20" s="32"/>
      <c r="F20" s="33">
        <f t="shared" si="0"/>
        <v>0</v>
      </c>
      <c r="G20" s="39"/>
      <c r="H20" s="146" t="s">
        <v>37</v>
      </c>
      <c r="I20" s="148"/>
      <c r="J20" s="31"/>
      <c r="K20" s="32"/>
      <c r="L20" s="36">
        <f t="shared" si="1"/>
        <v>0</v>
      </c>
    </row>
    <row r="21" spans="1:12" s="28" customFormat="1" ht="13.5" customHeight="1">
      <c r="A21" s="6"/>
      <c r="B21" s="146" t="s">
        <v>38</v>
      </c>
      <c r="C21" s="146"/>
      <c r="D21" s="38"/>
      <c r="E21" s="32"/>
      <c r="F21" s="33">
        <f t="shared" si="0"/>
        <v>0</v>
      </c>
      <c r="G21" s="34"/>
      <c r="H21" s="146" t="s">
        <v>39</v>
      </c>
      <c r="I21" s="148"/>
      <c r="J21" s="31"/>
      <c r="K21" s="32">
        <v>6495247364.07</v>
      </c>
      <c r="L21" s="36">
        <f t="shared" si="1"/>
        <v>0.06363612978409174</v>
      </c>
    </row>
    <row r="22" spans="1:12" s="37" customFormat="1" ht="13.5" customHeight="1">
      <c r="A22" s="6"/>
      <c r="B22" s="146" t="s">
        <v>40</v>
      </c>
      <c r="C22" s="146"/>
      <c r="D22" s="38"/>
      <c r="E22" s="32"/>
      <c r="F22" s="33">
        <f t="shared" si="0"/>
        <v>0</v>
      </c>
      <c r="G22" s="34"/>
      <c r="H22" s="146" t="s">
        <v>41</v>
      </c>
      <c r="I22" s="148"/>
      <c r="J22" s="31"/>
      <c r="K22" s="32"/>
      <c r="L22" s="36">
        <f t="shared" si="1"/>
        <v>0</v>
      </c>
    </row>
    <row r="23" spans="1:12" s="37" customFormat="1" ht="13.5" customHeight="1">
      <c r="A23" s="6"/>
      <c r="B23" s="146" t="s">
        <v>42</v>
      </c>
      <c r="C23" s="146"/>
      <c r="D23" s="38"/>
      <c r="E23" s="32"/>
      <c r="F23" s="33">
        <f t="shared" si="0"/>
        <v>0</v>
      </c>
      <c r="G23" s="34"/>
      <c r="H23" s="146" t="s">
        <v>43</v>
      </c>
      <c r="I23" s="148"/>
      <c r="J23" s="31"/>
      <c r="K23" s="32">
        <v>0</v>
      </c>
      <c r="L23" s="36">
        <f t="shared" si="1"/>
        <v>0</v>
      </c>
    </row>
    <row r="24" spans="1:12" s="37" customFormat="1" ht="13.5" customHeight="1">
      <c r="A24" s="6"/>
      <c r="B24" s="146" t="s">
        <v>44</v>
      </c>
      <c r="C24" s="146"/>
      <c r="D24" s="38"/>
      <c r="E24" s="32"/>
      <c r="F24" s="33">
        <f t="shared" si="0"/>
        <v>0</v>
      </c>
      <c r="G24" s="144" t="s">
        <v>45</v>
      </c>
      <c r="H24" s="145"/>
      <c r="I24" s="145"/>
      <c r="J24" s="25"/>
      <c r="K24" s="21">
        <f>SUM(K25:K26)</f>
        <v>0</v>
      </c>
      <c r="L24" s="27">
        <f t="shared" si="1"/>
        <v>0</v>
      </c>
    </row>
    <row r="25" spans="1:12" s="37" customFormat="1" ht="13.5" customHeight="1">
      <c r="A25" s="6"/>
      <c r="B25" s="146" t="s">
        <v>46</v>
      </c>
      <c r="C25" s="146"/>
      <c r="D25" s="38"/>
      <c r="E25" s="32"/>
      <c r="F25" s="33">
        <f t="shared" si="0"/>
        <v>0</v>
      </c>
      <c r="G25" s="34"/>
      <c r="H25" s="146" t="s">
        <v>47</v>
      </c>
      <c r="I25" s="148"/>
      <c r="J25" s="31"/>
      <c r="K25" s="32"/>
      <c r="L25" s="36">
        <f t="shared" si="1"/>
        <v>0</v>
      </c>
    </row>
    <row r="26" spans="1:12" s="37" customFormat="1" ht="13.5" customHeight="1">
      <c r="A26" s="6"/>
      <c r="B26" s="146" t="s">
        <v>48</v>
      </c>
      <c r="C26" s="146"/>
      <c r="D26" s="38"/>
      <c r="E26" s="32">
        <v>287667204260.1</v>
      </c>
      <c r="F26" s="33">
        <f t="shared" si="0"/>
        <v>2.8183726529318465</v>
      </c>
      <c r="G26" s="34"/>
      <c r="H26" s="146" t="s">
        <v>49</v>
      </c>
      <c r="I26" s="148"/>
      <c r="J26" s="31"/>
      <c r="K26" s="32"/>
      <c r="L26" s="36">
        <f t="shared" si="1"/>
        <v>0</v>
      </c>
    </row>
    <row r="27" spans="1:12" s="37" customFormat="1" ht="13.5" customHeight="1">
      <c r="A27" s="145" t="s">
        <v>50</v>
      </c>
      <c r="B27" s="150"/>
      <c r="C27" s="150"/>
      <c r="D27" s="38"/>
      <c r="E27" s="21">
        <f>SUM(E28:E30)</f>
        <v>8213446882978.58</v>
      </c>
      <c r="F27" s="21">
        <f t="shared" si="0"/>
        <v>80.46991015480835</v>
      </c>
      <c r="G27" s="144" t="s">
        <v>51</v>
      </c>
      <c r="H27" s="145"/>
      <c r="I27" s="145"/>
      <c r="J27" s="25"/>
      <c r="K27" s="21">
        <f>K28+K29</f>
        <v>198722586</v>
      </c>
      <c r="L27" s="27">
        <f t="shared" si="1"/>
        <v>0.001946952219815418</v>
      </c>
    </row>
    <row r="28" spans="1:12" s="37" customFormat="1" ht="13.5" customHeight="1">
      <c r="A28" s="6"/>
      <c r="B28" s="146" t="s">
        <v>52</v>
      </c>
      <c r="C28" s="146"/>
      <c r="D28" s="38"/>
      <c r="E28" s="32"/>
      <c r="F28" s="33">
        <f t="shared" si="0"/>
        <v>0</v>
      </c>
      <c r="G28" s="26"/>
      <c r="H28" s="146" t="s">
        <v>53</v>
      </c>
      <c r="I28" s="148"/>
      <c r="J28" s="25"/>
      <c r="K28" s="32">
        <v>198722586</v>
      </c>
      <c r="L28" s="36">
        <f t="shared" si="1"/>
        <v>0.001946952219815418</v>
      </c>
    </row>
    <row r="29" spans="2:12" s="28" customFormat="1" ht="13.5" customHeight="1">
      <c r="B29" s="146" t="s">
        <v>54</v>
      </c>
      <c r="C29" s="146"/>
      <c r="D29" s="25"/>
      <c r="E29" s="32">
        <v>8212125248832.44</v>
      </c>
      <c r="F29" s="33">
        <f t="shared" si="0"/>
        <v>80.45696165918737</v>
      </c>
      <c r="G29" s="39"/>
      <c r="H29" s="146" t="s">
        <v>55</v>
      </c>
      <c r="I29" s="148"/>
      <c r="J29" s="31"/>
      <c r="K29" s="32"/>
      <c r="L29" s="36">
        <f t="shared" si="1"/>
        <v>0</v>
      </c>
    </row>
    <row r="30" spans="1:12" s="28" customFormat="1" ht="13.5" customHeight="1">
      <c r="A30" s="6"/>
      <c r="B30" s="146" t="s">
        <v>56</v>
      </c>
      <c r="C30" s="146"/>
      <c r="D30" s="38"/>
      <c r="E30" s="32">
        <v>1321634146.14</v>
      </c>
      <c r="F30" s="33">
        <f t="shared" si="0"/>
        <v>0.012948495620981543</v>
      </c>
      <c r="G30" s="144" t="s">
        <v>57</v>
      </c>
      <c r="H30" s="145"/>
      <c r="I30" s="145"/>
      <c r="J30" s="25"/>
      <c r="K30" s="21">
        <f>SUM(K31:K35)</f>
        <v>98892046180.52</v>
      </c>
      <c r="L30" s="27">
        <f t="shared" si="1"/>
        <v>0.9688787405033683</v>
      </c>
    </row>
    <row r="31" spans="1:12" s="28" customFormat="1" ht="13.5" customHeight="1">
      <c r="A31" s="145" t="s">
        <v>58</v>
      </c>
      <c r="B31" s="150"/>
      <c r="C31" s="150"/>
      <c r="D31" s="38"/>
      <c r="E31" s="21">
        <f>SUM(E32:E42)</f>
        <v>8752519136.95</v>
      </c>
      <c r="F31" s="21">
        <f t="shared" si="0"/>
        <v>0.08575138289847804</v>
      </c>
      <c r="G31" s="39"/>
      <c r="H31" s="146" t="s">
        <v>59</v>
      </c>
      <c r="I31" s="148"/>
      <c r="J31" s="31"/>
      <c r="K31" s="32">
        <v>97100000000</v>
      </c>
      <c r="L31" s="36">
        <f t="shared" si="1"/>
        <v>0.9513214594745516</v>
      </c>
    </row>
    <row r="32" spans="1:12" s="28" customFormat="1" ht="13.5" customHeight="1">
      <c r="A32" s="6"/>
      <c r="B32" s="146" t="s">
        <v>60</v>
      </c>
      <c r="C32" s="146"/>
      <c r="D32" s="38"/>
      <c r="E32" s="32">
        <v>5877431067</v>
      </c>
      <c r="F32" s="33">
        <f t="shared" si="0"/>
        <v>0.0575831750836201</v>
      </c>
      <c r="G32" s="39"/>
      <c r="H32" s="146" t="s">
        <v>61</v>
      </c>
      <c r="I32" s="148"/>
      <c r="J32" s="31"/>
      <c r="K32" s="32">
        <v>1113491379.39</v>
      </c>
      <c r="L32" s="36">
        <f t="shared" si="1"/>
        <v>0.01090925071218977</v>
      </c>
    </row>
    <row r="33" spans="2:12" s="28" customFormat="1" ht="13.5" customHeight="1">
      <c r="B33" s="146" t="s">
        <v>62</v>
      </c>
      <c r="C33" s="146"/>
      <c r="D33" s="25"/>
      <c r="E33" s="32">
        <v>24389608</v>
      </c>
      <c r="F33" s="33">
        <f t="shared" si="0"/>
        <v>0.00023895321811093925</v>
      </c>
      <c r="G33" s="39"/>
      <c r="H33" s="146" t="s">
        <v>63</v>
      </c>
      <c r="I33" s="148"/>
      <c r="J33" s="31"/>
      <c r="K33" s="32">
        <v>678554801.13</v>
      </c>
      <c r="L33" s="36">
        <f t="shared" si="1"/>
        <v>0.006648030316626734</v>
      </c>
    </row>
    <row r="34" spans="1:12" s="37" customFormat="1" ht="13.5" customHeight="1">
      <c r="A34" s="6"/>
      <c r="B34" s="146" t="s">
        <v>64</v>
      </c>
      <c r="C34" s="146"/>
      <c r="D34" s="38"/>
      <c r="E34" s="32">
        <v>1604245426.44</v>
      </c>
      <c r="F34" s="33">
        <f t="shared" si="0"/>
        <v>0.01571733368111509</v>
      </c>
      <c r="G34" s="34"/>
      <c r="H34" s="146" t="s">
        <v>65</v>
      </c>
      <c r="I34" s="148"/>
      <c r="J34" s="31"/>
      <c r="K34" s="32"/>
      <c r="L34" s="36">
        <f t="shared" si="1"/>
        <v>0</v>
      </c>
    </row>
    <row r="35" spans="1:12" s="37" customFormat="1" ht="13.5" customHeight="1">
      <c r="A35" s="6"/>
      <c r="B35" s="146" t="s">
        <v>66</v>
      </c>
      <c r="C35" s="146"/>
      <c r="D35" s="38"/>
      <c r="E35" s="32">
        <v>853527456.51</v>
      </c>
      <c r="F35" s="33">
        <f t="shared" si="0"/>
        <v>0.008362296453436613</v>
      </c>
      <c r="G35" s="34"/>
      <c r="H35" s="146" t="s">
        <v>67</v>
      </c>
      <c r="I35" s="148"/>
      <c r="J35" s="31"/>
      <c r="K35" s="32"/>
      <c r="L35" s="36">
        <f t="shared" si="1"/>
        <v>0</v>
      </c>
    </row>
    <row r="36" spans="1:12" s="37" customFormat="1" ht="13.5" customHeight="1">
      <c r="A36" s="6"/>
      <c r="B36" s="146" t="s">
        <v>68</v>
      </c>
      <c r="C36" s="146"/>
      <c r="D36" s="38"/>
      <c r="E36" s="32">
        <v>25152169.86</v>
      </c>
      <c r="F36" s="33">
        <f t="shared" si="0"/>
        <v>0.0002464242939255101</v>
      </c>
      <c r="G36" s="39"/>
      <c r="H36" s="146"/>
      <c r="I36" s="148"/>
      <c r="J36" s="31"/>
      <c r="K36" s="33"/>
      <c r="L36" s="36"/>
    </row>
    <row r="37" spans="1:12" s="37" customFormat="1" ht="13.5" customHeight="1">
      <c r="A37" s="6"/>
      <c r="B37" s="146" t="s">
        <v>69</v>
      </c>
      <c r="C37" s="146"/>
      <c r="D37" s="38"/>
      <c r="E37" s="32">
        <v>174667328.14</v>
      </c>
      <c r="F37" s="33">
        <f t="shared" si="0"/>
        <v>0.001711274742828684</v>
      </c>
      <c r="G37" s="34"/>
      <c r="H37" s="151" t="s">
        <v>70</v>
      </c>
      <c r="I37" s="152"/>
      <c r="J37" s="43"/>
      <c r="K37" s="21">
        <f>K38+K41+K43+K47+K54+K56</f>
        <v>1315722005870.4502</v>
      </c>
      <c r="L37" s="27">
        <f aca="true" t="shared" si="2" ref="L37:L57">IF(K$59&gt;0,(K37/K$59)*100,0)</f>
        <v>12.890572388130394</v>
      </c>
    </row>
    <row r="38" spans="1:12" s="37" customFormat="1" ht="13.5" customHeight="1">
      <c r="A38" s="6"/>
      <c r="B38" s="146" t="s">
        <v>71</v>
      </c>
      <c r="C38" s="146"/>
      <c r="D38" s="38"/>
      <c r="E38" s="32"/>
      <c r="F38" s="33">
        <f t="shared" si="0"/>
        <v>0</v>
      </c>
      <c r="G38" s="144" t="s">
        <v>72</v>
      </c>
      <c r="H38" s="145"/>
      <c r="I38" s="145"/>
      <c r="J38" s="25"/>
      <c r="K38" s="21">
        <f>SUM(K39:K40)</f>
        <v>80000000000</v>
      </c>
      <c r="L38" s="27">
        <f t="shared" si="2"/>
        <v>0.7837869902982918</v>
      </c>
    </row>
    <row r="39" spans="1:12" s="37" customFormat="1" ht="13.5" customHeight="1">
      <c r="A39" s="6"/>
      <c r="B39" s="146" t="s">
        <v>73</v>
      </c>
      <c r="C39" s="146"/>
      <c r="D39" s="38"/>
      <c r="E39" s="32">
        <v>193106081</v>
      </c>
      <c r="F39" s="33">
        <f t="shared" si="0"/>
        <v>0.0018919254254411019</v>
      </c>
      <c r="G39" s="40"/>
      <c r="H39" s="146" t="s">
        <v>72</v>
      </c>
      <c r="I39" s="148"/>
      <c r="J39" s="31"/>
      <c r="K39" s="32">
        <v>80000000000</v>
      </c>
      <c r="L39" s="36">
        <f t="shared" si="2"/>
        <v>0.7837869902982918</v>
      </c>
    </row>
    <row r="40" spans="1:12" s="37" customFormat="1" ht="13.5" customHeight="1">
      <c r="A40" s="6"/>
      <c r="B40" s="146" t="s">
        <v>74</v>
      </c>
      <c r="C40" s="146"/>
      <c r="D40" s="38"/>
      <c r="E40" s="32"/>
      <c r="F40" s="33">
        <f t="shared" si="0"/>
        <v>0</v>
      </c>
      <c r="G40" s="39"/>
      <c r="H40" s="146" t="s">
        <v>75</v>
      </c>
      <c r="I40" s="148"/>
      <c r="J40" s="31"/>
      <c r="K40" s="32"/>
      <c r="L40" s="36">
        <f t="shared" si="2"/>
        <v>0</v>
      </c>
    </row>
    <row r="41" spans="1:12" s="37" customFormat="1" ht="13.5" customHeight="1">
      <c r="A41" s="6"/>
      <c r="B41" s="146" t="s">
        <v>76</v>
      </c>
      <c r="C41" s="146"/>
      <c r="D41" s="38"/>
      <c r="E41" s="32"/>
      <c r="F41" s="33">
        <f t="shared" si="0"/>
        <v>0</v>
      </c>
      <c r="G41" s="144" t="s">
        <v>77</v>
      </c>
      <c r="H41" s="145"/>
      <c r="I41" s="145"/>
      <c r="J41" s="25"/>
      <c r="K41" s="21">
        <f>K42</f>
        <v>1732098722.07</v>
      </c>
      <c r="L41" s="27">
        <f t="shared" si="2"/>
        <v>0.016969955553384534</v>
      </c>
    </row>
    <row r="42" spans="1:12" s="37" customFormat="1" ht="13.5" customHeight="1">
      <c r="A42" s="6"/>
      <c r="B42" s="146" t="s">
        <v>78</v>
      </c>
      <c r="C42" s="146"/>
      <c r="D42" s="38"/>
      <c r="E42" s="32"/>
      <c r="F42" s="33">
        <f t="shared" si="0"/>
        <v>0</v>
      </c>
      <c r="G42" s="40"/>
      <c r="H42" s="146" t="s">
        <v>77</v>
      </c>
      <c r="I42" s="146"/>
      <c r="J42" s="38"/>
      <c r="K42" s="32">
        <v>1732098722.07</v>
      </c>
      <c r="L42" s="36">
        <f t="shared" si="2"/>
        <v>0.016969955553384534</v>
      </c>
    </row>
    <row r="43" spans="1:16" s="37" customFormat="1" ht="13.5" customHeight="1">
      <c r="A43" s="145" t="s">
        <v>79</v>
      </c>
      <c r="B43" s="150"/>
      <c r="C43" s="150"/>
      <c r="D43" s="38"/>
      <c r="E43" s="21">
        <f>SUM(E44:E45)</f>
        <v>0</v>
      </c>
      <c r="F43" s="21">
        <f t="shared" si="0"/>
        <v>0</v>
      </c>
      <c r="G43" s="144" t="s">
        <v>80</v>
      </c>
      <c r="H43" s="145"/>
      <c r="I43" s="145"/>
      <c r="J43" s="25"/>
      <c r="K43" s="21">
        <f>SUM(K44:K46)</f>
        <v>539816616802.01</v>
      </c>
      <c r="L43" s="27">
        <f t="shared" si="2"/>
        <v>5.288765517453172</v>
      </c>
      <c r="M43" s="42"/>
      <c r="N43" s="35"/>
      <c r="O43" s="44"/>
      <c r="P43" s="45"/>
    </row>
    <row r="44" spans="1:16" s="37" customFormat="1" ht="13.5" customHeight="1">
      <c r="A44" s="6"/>
      <c r="B44" s="146" t="s">
        <v>81</v>
      </c>
      <c r="C44" s="146"/>
      <c r="D44" s="38"/>
      <c r="E44" s="32"/>
      <c r="F44" s="33">
        <f t="shared" si="0"/>
        <v>0</v>
      </c>
      <c r="G44" s="46"/>
      <c r="H44" s="146" t="s">
        <v>82</v>
      </c>
      <c r="I44" s="146"/>
      <c r="J44" s="38"/>
      <c r="K44" s="32">
        <v>362392268864.55</v>
      </c>
      <c r="L44" s="36">
        <f t="shared" si="2"/>
        <v>3.550479321508938</v>
      </c>
      <c r="M44" s="42"/>
      <c r="N44" s="35"/>
      <c r="O44" s="44"/>
      <c r="P44" s="45"/>
    </row>
    <row r="45" spans="2:16" s="37" customFormat="1" ht="13.5" customHeight="1">
      <c r="B45" s="146" t="s">
        <v>83</v>
      </c>
      <c r="C45" s="146"/>
      <c r="D45" s="25"/>
      <c r="E45" s="32"/>
      <c r="F45" s="33">
        <f t="shared" si="0"/>
        <v>0</v>
      </c>
      <c r="G45" s="40"/>
      <c r="H45" s="146" t="s">
        <v>84</v>
      </c>
      <c r="I45" s="146"/>
      <c r="J45" s="38"/>
      <c r="K45" s="32">
        <v>177424347937.46</v>
      </c>
      <c r="L45" s="36">
        <f t="shared" si="2"/>
        <v>1.7382861959442337</v>
      </c>
      <c r="M45" s="42"/>
      <c r="N45" s="35"/>
      <c r="O45" s="44"/>
      <c r="P45" s="45"/>
    </row>
    <row r="46" spans="1:16" s="28" customFormat="1" ht="13.5" customHeight="1">
      <c r="A46" s="145" t="s">
        <v>85</v>
      </c>
      <c r="B46" s="150"/>
      <c r="C46" s="150"/>
      <c r="D46" s="38"/>
      <c r="E46" s="21">
        <f>E47</f>
        <v>47245763.3</v>
      </c>
      <c r="F46" s="21">
        <f t="shared" si="0"/>
        <v>0.0004628826827656561</v>
      </c>
      <c r="G46" s="34"/>
      <c r="H46" s="146" t="s">
        <v>86</v>
      </c>
      <c r="I46" s="148"/>
      <c r="J46" s="31"/>
      <c r="K46" s="32"/>
      <c r="L46" s="36">
        <f t="shared" si="2"/>
        <v>0</v>
      </c>
      <c r="M46" s="42"/>
      <c r="N46" s="35"/>
      <c r="O46" s="44"/>
      <c r="P46" s="45"/>
    </row>
    <row r="47" spans="1:16" s="28" customFormat="1" ht="13.5" customHeight="1">
      <c r="A47" s="6"/>
      <c r="B47" s="146" t="s">
        <v>87</v>
      </c>
      <c r="C47" s="146"/>
      <c r="D47" s="38"/>
      <c r="E47" s="32">
        <v>47245763.3</v>
      </c>
      <c r="F47" s="33">
        <f t="shared" si="0"/>
        <v>0.0004628826827656561</v>
      </c>
      <c r="G47" s="144" t="s">
        <v>88</v>
      </c>
      <c r="H47" s="145"/>
      <c r="I47" s="145"/>
      <c r="J47" s="25"/>
      <c r="K47" s="21">
        <f>SUM(K48:K53)</f>
        <v>694173290346.37</v>
      </c>
      <c r="L47" s="27">
        <f t="shared" si="2"/>
        <v>6.801049924825545</v>
      </c>
      <c r="M47" s="42"/>
      <c r="N47" s="35"/>
      <c r="O47" s="44"/>
      <c r="P47" s="45"/>
    </row>
    <row r="48" spans="1:16" s="37" customFormat="1" ht="13.5" customHeight="1">
      <c r="A48" s="145" t="s">
        <v>89</v>
      </c>
      <c r="B48" s="150"/>
      <c r="C48" s="150"/>
      <c r="D48" s="25"/>
      <c r="E48" s="21">
        <f>SUM(E49:E53)</f>
        <v>8454698899.809999</v>
      </c>
      <c r="F48" s="21">
        <f t="shared" si="0"/>
        <v>0.08283353755700448</v>
      </c>
      <c r="G48" s="46"/>
      <c r="H48" s="146" t="s">
        <v>90</v>
      </c>
      <c r="I48" s="146"/>
      <c r="J48" s="38"/>
      <c r="K48" s="32"/>
      <c r="L48" s="36">
        <f t="shared" si="2"/>
        <v>0</v>
      </c>
      <c r="M48" s="42"/>
      <c r="N48" s="35"/>
      <c r="O48" s="44"/>
      <c r="P48" s="45"/>
    </row>
    <row r="49" spans="1:16" s="37" customFormat="1" ht="14.25" customHeight="1">
      <c r="A49" s="6"/>
      <c r="B49" s="146" t="s">
        <v>91</v>
      </c>
      <c r="C49" s="146"/>
      <c r="D49" s="38"/>
      <c r="E49" s="32">
        <v>1730679115.92</v>
      </c>
      <c r="F49" s="33">
        <f t="shared" si="0"/>
        <v>0.01695604719298807</v>
      </c>
      <c r="G49" s="46"/>
      <c r="H49" s="146" t="s">
        <v>92</v>
      </c>
      <c r="I49" s="146"/>
      <c r="J49" s="38"/>
      <c r="K49" s="32"/>
      <c r="L49" s="36">
        <f t="shared" si="2"/>
        <v>0</v>
      </c>
      <c r="M49" s="42"/>
      <c r="N49" s="35"/>
      <c r="O49" s="44"/>
      <c r="P49" s="45"/>
    </row>
    <row r="50" spans="2:16" s="47" customFormat="1" ht="13.5" customHeight="1">
      <c r="B50" s="146" t="s">
        <v>93</v>
      </c>
      <c r="C50" s="146"/>
      <c r="D50" s="25"/>
      <c r="E50" s="32">
        <v>1035510956.39</v>
      </c>
      <c r="F50" s="33">
        <f t="shared" si="0"/>
        <v>0.010145250199122796</v>
      </c>
      <c r="G50" s="48"/>
      <c r="H50" s="146" t="s">
        <v>94</v>
      </c>
      <c r="I50" s="146"/>
      <c r="J50" s="38"/>
      <c r="K50" s="32">
        <v>687375188246.94</v>
      </c>
      <c r="L50" s="36">
        <f t="shared" si="2"/>
        <v>6.734446625022385</v>
      </c>
      <c r="M50" s="42"/>
      <c r="N50" s="35"/>
      <c r="O50" s="44"/>
      <c r="P50" s="45"/>
    </row>
    <row r="51" spans="1:12" s="50" customFormat="1" ht="13.5" customHeight="1">
      <c r="A51" s="6"/>
      <c r="B51" s="146" t="s">
        <v>95</v>
      </c>
      <c r="C51" s="146"/>
      <c r="D51" s="38"/>
      <c r="E51" s="32">
        <v>5688508827.5</v>
      </c>
      <c r="F51" s="33">
        <f t="shared" si="0"/>
        <v>0.055732240164893615</v>
      </c>
      <c r="G51" s="46"/>
      <c r="H51" s="149" t="s">
        <v>96</v>
      </c>
      <c r="I51" s="149"/>
      <c r="J51" s="49"/>
      <c r="K51" s="32"/>
      <c r="L51" s="36">
        <f t="shared" si="2"/>
        <v>0</v>
      </c>
    </row>
    <row r="52" spans="1:12" s="51" customFormat="1" ht="13.5" customHeight="1">
      <c r="A52" s="6"/>
      <c r="B52" s="146" t="s">
        <v>97</v>
      </c>
      <c r="C52" s="146"/>
      <c r="D52" s="38"/>
      <c r="E52" s="32"/>
      <c r="F52" s="33">
        <f t="shared" si="0"/>
        <v>0</v>
      </c>
      <c r="H52" s="149" t="s">
        <v>98</v>
      </c>
      <c r="I52" s="149"/>
      <c r="J52" s="25"/>
      <c r="K52" s="32">
        <v>6798102099.43</v>
      </c>
      <c r="L52" s="36">
        <f t="shared" si="2"/>
        <v>0.06660329980315924</v>
      </c>
    </row>
    <row r="53" spans="1:12" s="51" customFormat="1" ht="13.5" customHeight="1">
      <c r="A53" s="6"/>
      <c r="B53" s="146" t="s">
        <v>99</v>
      </c>
      <c r="C53" s="148"/>
      <c r="D53" s="38"/>
      <c r="E53" s="32"/>
      <c r="F53" s="33">
        <f t="shared" si="0"/>
        <v>0</v>
      </c>
      <c r="G53" s="46"/>
      <c r="H53" s="149" t="s">
        <v>100</v>
      </c>
      <c r="I53" s="149"/>
      <c r="J53" s="38"/>
      <c r="K53" s="32">
        <v>0</v>
      </c>
      <c r="L53" s="36">
        <f t="shared" si="2"/>
        <v>0</v>
      </c>
    </row>
    <row r="54" spans="1:12" s="51" customFormat="1" ht="15" customHeight="1">
      <c r="A54" s="6"/>
      <c r="D54" s="38"/>
      <c r="E54" s="33"/>
      <c r="F54" s="33"/>
      <c r="G54" s="144" t="s">
        <v>101</v>
      </c>
      <c r="H54" s="145"/>
      <c r="I54" s="145"/>
      <c r="J54" s="25"/>
      <c r="K54" s="21">
        <f>K55</f>
        <v>0</v>
      </c>
      <c r="L54" s="27">
        <f t="shared" si="2"/>
        <v>0</v>
      </c>
    </row>
    <row r="55" spans="1:12" s="51" customFormat="1" ht="13.5" customHeight="1">
      <c r="A55" s="6"/>
      <c r="D55" s="31"/>
      <c r="E55" s="33"/>
      <c r="F55" s="33"/>
      <c r="G55" s="52"/>
      <c r="H55" s="146" t="s">
        <v>101</v>
      </c>
      <c r="I55" s="146"/>
      <c r="J55" s="38"/>
      <c r="K55" s="32"/>
      <c r="L55" s="36">
        <f t="shared" si="2"/>
        <v>0</v>
      </c>
    </row>
    <row r="56" spans="1:12" s="51" customFormat="1" ht="13.5" customHeight="1">
      <c r="A56" s="6"/>
      <c r="D56" s="31"/>
      <c r="E56" s="33"/>
      <c r="F56" s="33"/>
      <c r="G56" s="144" t="s">
        <v>102</v>
      </c>
      <c r="H56" s="145"/>
      <c r="I56" s="145"/>
      <c r="J56" s="38"/>
      <c r="K56" s="21">
        <f>K57</f>
        <v>0</v>
      </c>
      <c r="L56" s="27">
        <f t="shared" si="2"/>
        <v>0</v>
      </c>
    </row>
    <row r="57" spans="1:12" s="51" customFormat="1" ht="13.5" customHeight="1">
      <c r="A57" s="6"/>
      <c r="D57" s="31"/>
      <c r="E57" s="33"/>
      <c r="F57" s="33"/>
      <c r="G57" s="52"/>
      <c r="H57" s="146" t="s">
        <v>102</v>
      </c>
      <c r="I57" s="146"/>
      <c r="J57" s="38"/>
      <c r="K57" s="32"/>
      <c r="L57" s="36">
        <f t="shared" si="2"/>
        <v>0</v>
      </c>
    </row>
    <row r="58" spans="1:12" s="51" customFormat="1" ht="13.5" customHeight="1">
      <c r="A58" s="6"/>
      <c r="B58" s="29"/>
      <c r="C58" s="30"/>
      <c r="D58" s="31"/>
      <c r="E58" s="33"/>
      <c r="F58" s="33"/>
      <c r="G58" s="26"/>
      <c r="H58" s="53"/>
      <c r="I58" s="53"/>
      <c r="J58" s="54"/>
      <c r="K58" s="33"/>
      <c r="L58" s="36"/>
    </row>
    <row r="59" spans="1:12" s="67" customFormat="1" ht="15" customHeight="1">
      <c r="A59" s="59"/>
      <c r="B59" s="60" t="s">
        <v>103</v>
      </c>
      <c r="C59" s="61"/>
      <c r="D59" s="62"/>
      <c r="E59" s="63" t="s">
        <v>8</v>
      </c>
      <c r="F59" s="64">
        <f>F6</f>
        <v>100</v>
      </c>
      <c r="G59" s="65"/>
      <c r="H59" s="60" t="s">
        <v>103</v>
      </c>
      <c r="I59" s="61"/>
      <c r="J59" s="62"/>
      <c r="K59" s="63" t="s">
        <v>8</v>
      </c>
      <c r="L59" s="66">
        <f>IF(K$59&gt;0,(K59/K$59)*100,0)</f>
        <v>100</v>
      </c>
    </row>
    <row r="60" spans="1:12" s="72" customFormat="1" ht="15" customHeight="1">
      <c r="A60" s="68" t="s">
        <v>104</v>
      </c>
      <c r="B60" s="68"/>
      <c r="C60" s="68"/>
      <c r="D60" s="69"/>
      <c r="E60" s="70"/>
      <c r="F60" s="69"/>
      <c r="G60" s="47"/>
      <c r="H60" s="47"/>
      <c r="I60" s="71"/>
      <c r="J60" s="71"/>
      <c r="K60" s="71"/>
      <c r="L60" s="71"/>
    </row>
    <row r="61" spans="1:12" s="72" customFormat="1" ht="15" customHeight="1">
      <c r="A61" s="147"/>
      <c r="B61" s="147"/>
      <c r="C61" s="147"/>
      <c r="D61" s="69"/>
      <c r="E61" s="73"/>
      <c r="F61" s="74"/>
      <c r="G61" s="47"/>
      <c r="H61" s="47"/>
      <c r="I61" s="37"/>
      <c r="J61" s="37"/>
      <c r="K61" s="37"/>
      <c r="L61" s="37"/>
    </row>
    <row r="62" spans="1:12" s="72" customFormat="1" ht="12.75" customHeight="1">
      <c r="A62" s="75"/>
      <c r="E62" s="76"/>
      <c r="F62" s="76"/>
      <c r="G62" s="28"/>
      <c r="H62" s="28"/>
      <c r="I62" s="28"/>
      <c r="J62" s="28"/>
      <c r="K62" s="28"/>
      <c r="L62" s="28"/>
    </row>
    <row r="63" spans="1:12" s="72" customFormat="1" ht="12.75" customHeight="1">
      <c r="A63" s="77"/>
      <c r="B63" s="78"/>
      <c r="E63" s="79"/>
      <c r="F63" s="79"/>
      <c r="G63" s="37"/>
      <c r="H63" s="37"/>
      <c r="I63" s="37"/>
      <c r="J63" s="37"/>
      <c r="K63" s="37"/>
      <c r="L63" s="37"/>
    </row>
    <row r="64" spans="1:12" s="2" customFormat="1" ht="16.5" customHeight="1">
      <c r="A64" s="77"/>
      <c r="B64" s="78"/>
      <c r="C64" s="72"/>
      <c r="D64" s="72"/>
      <c r="E64" s="79"/>
      <c r="F64" s="79"/>
      <c r="G64" s="47"/>
      <c r="H64" s="47"/>
      <c r="I64" s="47"/>
      <c r="J64" s="47"/>
      <c r="K64" s="47"/>
      <c r="L64" s="47"/>
    </row>
    <row r="65" spans="1:12" s="81" customFormat="1" ht="26.25" customHeight="1">
      <c r="A65" s="77"/>
      <c r="B65" s="78"/>
      <c r="C65" s="72"/>
      <c r="D65" s="72"/>
      <c r="E65" s="79"/>
      <c r="F65" s="79"/>
      <c r="G65" s="80"/>
      <c r="H65" s="80"/>
      <c r="I65" s="80"/>
      <c r="J65" s="80"/>
      <c r="K65" s="80"/>
      <c r="L65" s="80"/>
    </row>
    <row r="66" spans="1:12" s="83" customFormat="1" ht="18" customHeight="1">
      <c r="A66" s="77"/>
      <c r="B66" s="78"/>
      <c r="C66" s="72"/>
      <c r="D66" s="72"/>
      <c r="E66" s="79"/>
      <c r="F66" s="79"/>
      <c r="G66" s="82"/>
      <c r="H66" s="82"/>
      <c r="I66" s="82"/>
      <c r="J66" s="82"/>
      <c r="K66" s="82"/>
      <c r="L66" s="82"/>
    </row>
    <row r="67" spans="1:12" s="11" customFormat="1" ht="27" customHeight="1">
      <c r="A67" s="77"/>
      <c r="B67" s="78"/>
      <c r="C67" s="72"/>
      <c r="D67" s="72"/>
      <c r="E67" s="79"/>
      <c r="F67" s="79"/>
      <c r="G67" s="84"/>
      <c r="H67" s="84"/>
      <c r="I67" s="84"/>
      <c r="J67" s="84"/>
      <c r="K67" s="84"/>
      <c r="L67" s="84"/>
    </row>
    <row r="68" spans="1:12" s="14" customFormat="1" ht="21.75" customHeight="1">
      <c r="A68" s="77"/>
      <c r="B68" s="78"/>
      <c r="C68" s="72"/>
      <c r="D68" s="72"/>
      <c r="E68" s="79"/>
      <c r="F68" s="79"/>
      <c r="G68" s="78"/>
      <c r="H68" s="78"/>
      <c r="I68" s="78"/>
      <c r="J68" s="78"/>
      <c r="K68" s="78"/>
      <c r="L68" s="78"/>
    </row>
    <row r="69" spans="1:12" s="17" customFormat="1" ht="33" customHeight="1">
      <c r="A69" s="77"/>
      <c r="B69" s="78"/>
      <c r="C69" s="72"/>
      <c r="D69" s="72"/>
      <c r="E69" s="79"/>
      <c r="F69" s="79"/>
      <c r="G69" s="50"/>
      <c r="H69" s="50"/>
      <c r="I69" s="50"/>
      <c r="J69" s="50"/>
      <c r="K69" s="50"/>
      <c r="L69" s="50"/>
    </row>
    <row r="70" spans="1:12" s="17" customFormat="1" ht="6.75" customHeight="1">
      <c r="A70" s="77"/>
      <c r="B70" s="78"/>
      <c r="C70" s="72"/>
      <c r="D70" s="72"/>
      <c r="E70" s="79"/>
      <c r="F70" s="79"/>
      <c r="G70" s="51"/>
      <c r="H70" s="51"/>
      <c r="I70" s="51"/>
      <c r="J70" s="51"/>
      <c r="K70" s="51"/>
      <c r="L70" s="51"/>
    </row>
    <row r="71" spans="1:12" s="24" customFormat="1" ht="15" customHeight="1">
      <c r="A71" s="77"/>
      <c r="B71" s="78"/>
      <c r="C71" s="72"/>
      <c r="D71" s="72"/>
      <c r="E71" s="79"/>
      <c r="F71" s="79"/>
      <c r="G71" s="51"/>
      <c r="H71" s="51"/>
      <c r="I71" s="51"/>
      <c r="J71" s="51"/>
      <c r="K71" s="51"/>
      <c r="L71" s="51"/>
    </row>
    <row r="72" spans="7:12" ht="7.5" customHeight="1">
      <c r="G72" s="51"/>
      <c r="H72" s="51"/>
      <c r="I72" s="51"/>
      <c r="J72" s="51"/>
      <c r="K72" s="51"/>
      <c r="L72" s="51"/>
    </row>
    <row r="73" spans="7:12" ht="19.5" customHeight="1">
      <c r="G73" s="51"/>
      <c r="H73" s="51"/>
      <c r="I73" s="51"/>
      <c r="J73" s="51"/>
      <c r="K73" s="51"/>
      <c r="L73" s="51"/>
    </row>
    <row r="74" spans="7:12" ht="19.5" customHeight="1">
      <c r="G74" s="24"/>
      <c r="H74" s="24"/>
      <c r="I74" s="24"/>
      <c r="J74" s="24"/>
      <c r="K74" s="24"/>
      <c r="L74" s="24"/>
    </row>
    <row r="75" spans="7:12" ht="19.5" customHeight="1">
      <c r="G75" s="67"/>
      <c r="H75" s="67"/>
      <c r="I75" s="67"/>
      <c r="J75" s="67"/>
      <c r="K75" s="67"/>
      <c r="L75" s="67"/>
    </row>
    <row r="76" spans="7:12" ht="19.5" customHeight="1">
      <c r="G76" s="72"/>
      <c r="H76" s="72"/>
      <c r="I76" s="72"/>
      <c r="J76" s="72"/>
      <c r="K76" s="72"/>
      <c r="L76" s="72"/>
    </row>
    <row r="77" spans="7:12" ht="19.5" customHeight="1">
      <c r="G77" s="72"/>
      <c r="H77" s="72"/>
      <c r="I77" s="72"/>
      <c r="J77" s="72"/>
      <c r="K77" s="72"/>
      <c r="L77" s="72"/>
    </row>
    <row r="78" spans="7:12" ht="19.5" customHeight="1">
      <c r="G78" s="72"/>
      <c r="H78" s="72"/>
      <c r="I78" s="72"/>
      <c r="J78" s="72"/>
      <c r="K78" s="72"/>
      <c r="L78" s="72"/>
    </row>
    <row r="79" spans="7:12" ht="19.5" customHeight="1">
      <c r="G79" s="72"/>
      <c r="H79" s="72"/>
      <c r="I79" s="72"/>
      <c r="J79" s="72"/>
      <c r="K79" s="72"/>
      <c r="L79" s="72"/>
    </row>
    <row r="80" spans="7:12" ht="19.5" customHeight="1">
      <c r="G80" s="72"/>
      <c r="H80" s="72"/>
      <c r="I80" s="72"/>
      <c r="J80" s="72"/>
      <c r="K80" s="72"/>
      <c r="L80" s="72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81"/>
      <c r="H82" s="81"/>
      <c r="I82" s="81"/>
      <c r="J82" s="81"/>
      <c r="K82" s="81"/>
      <c r="L82" s="81"/>
    </row>
    <row r="83" spans="7:12" ht="19.5" customHeight="1">
      <c r="G83" s="83"/>
      <c r="H83" s="83"/>
      <c r="I83" s="83"/>
      <c r="J83" s="83"/>
      <c r="K83" s="83"/>
      <c r="L83" s="83"/>
    </row>
    <row r="84" spans="7:12" ht="19.5" customHeight="1">
      <c r="G84" s="11"/>
      <c r="H84" s="11"/>
      <c r="I84" s="11"/>
      <c r="J84" s="11"/>
      <c r="K84" s="11"/>
      <c r="L84" s="11"/>
    </row>
    <row r="85" spans="7:12" ht="19.5" customHeight="1">
      <c r="G85" s="14"/>
      <c r="H85" s="14"/>
      <c r="I85" s="14"/>
      <c r="J85" s="14"/>
      <c r="K85" s="14"/>
      <c r="L85" s="14"/>
    </row>
    <row r="86" spans="7:12" ht="19.5" customHeight="1">
      <c r="G86" s="17"/>
      <c r="H86" s="17"/>
      <c r="I86" s="17"/>
      <c r="J86" s="17"/>
      <c r="K86" s="17"/>
      <c r="L86" s="17"/>
    </row>
    <row r="87" spans="7:12" ht="19.5" customHeight="1">
      <c r="G87" s="17"/>
      <c r="H87" s="17"/>
      <c r="I87" s="17"/>
      <c r="J87" s="17"/>
      <c r="K87" s="17"/>
      <c r="L87" s="17"/>
    </row>
    <row r="88" spans="7:12" ht="19.5" customHeight="1">
      <c r="G88" s="24"/>
      <c r="H88" s="24"/>
      <c r="I88" s="24"/>
      <c r="J88" s="24"/>
      <c r="K88" s="24"/>
      <c r="L88" s="24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67" customFormat="1" ht="25.5" customHeight="1">
      <c r="A100" s="77"/>
      <c r="B100" s="78"/>
      <c r="C100" s="72"/>
      <c r="D100" s="72"/>
      <c r="E100" s="79"/>
      <c r="F100" s="79"/>
      <c r="G100" s="85"/>
      <c r="H100" s="85"/>
      <c r="I100" s="85"/>
      <c r="J100" s="85"/>
      <c r="K100" s="85"/>
      <c r="L100" s="85"/>
    </row>
    <row r="117" spans="7:12" ht="16.5">
      <c r="G117" s="67"/>
      <c r="H117" s="67"/>
      <c r="I117" s="67"/>
      <c r="J117" s="67"/>
      <c r="K117" s="67"/>
      <c r="L117" s="67"/>
    </row>
  </sheetData>
  <mergeCells count="105">
    <mergeCell ref="A2:L2"/>
    <mergeCell ref="E3:I3"/>
    <mergeCell ref="E4:E5"/>
    <mergeCell ref="F4:F5"/>
    <mergeCell ref="K4:K5"/>
    <mergeCell ref="L4:L5"/>
    <mergeCell ref="A7:C7"/>
    <mergeCell ref="G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G17:I17"/>
    <mergeCell ref="A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G24:I24"/>
    <mergeCell ref="B25:C25"/>
    <mergeCell ref="H25:I25"/>
    <mergeCell ref="B26:C26"/>
    <mergeCell ref="H26:I26"/>
    <mergeCell ref="A27:C27"/>
    <mergeCell ref="G27:I27"/>
    <mergeCell ref="B28:C28"/>
    <mergeCell ref="H28:I28"/>
    <mergeCell ref="B29:C29"/>
    <mergeCell ref="H29:I29"/>
    <mergeCell ref="B30:C30"/>
    <mergeCell ref="G30:I30"/>
    <mergeCell ref="A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G38:I38"/>
    <mergeCell ref="B39:C39"/>
    <mergeCell ref="H39:I39"/>
    <mergeCell ref="B40:C40"/>
    <mergeCell ref="H40:I40"/>
    <mergeCell ref="B41:C41"/>
    <mergeCell ref="G41:I41"/>
    <mergeCell ref="B42:C42"/>
    <mergeCell ref="H42:I42"/>
    <mergeCell ref="A43:C43"/>
    <mergeCell ref="G43:I43"/>
    <mergeCell ref="B44:C44"/>
    <mergeCell ref="H44:I44"/>
    <mergeCell ref="B45:C45"/>
    <mergeCell ref="H45:I45"/>
    <mergeCell ref="A46:C46"/>
    <mergeCell ref="H46:I46"/>
    <mergeCell ref="B47:C47"/>
    <mergeCell ref="G47:I47"/>
    <mergeCell ref="A48:C48"/>
    <mergeCell ref="H48:I48"/>
    <mergeCell ref="B49:C49"/>
    <mergeCell ref="H49:I49"/>
    <mergeCell ref="B50:C50"/>
    <mergeCell ref="H50:I50"/>
    <mergeCell ref="B51:C51"/>
    <mergeCell ref="H51:I51"/>
    <mergeCell ref="B52:C52"/>
    <mergeCell ref="H52:I52"/>
    <mergeCell ref="G56:I56"/>
    <mergeCell ref="H57:I57"/>
    <mergeCell ref="A61:C61"/>
    <mergeCell ref="B53:C53"/>
    <mergeCell ref="H53:I53"/>
    <mergeCell ref="G54:I54"/>
    <mergeCell ref="H55:I5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2009-09-14T07:14:22Z</dcterms:created>
  <dcterms:modified xsi:type="dcterms:W3CDTF">2009-09-14T07:47:38Z</dcterms:modified>
  <cp:category/>
  <cp:version/>
  <cp:contentType/>
  <cp:contentStatus/>
</cp:coreProperties>
</file>