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<sst xmlns="http://schemas.openxmlformats.org/spreadsheetml/2006/main" count="163" uniqueCount="153">
  <si>
    <t>中央存款保險股份有限公司資產負債表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</si>
  <si>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</si>
  <si>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</si>
  <si>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</si>
  <si>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</si>
  <si>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</si>
  <si>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</si>
  <si>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</si>
  <si>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</si>
  <si>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</si>
  <si>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</si>
  <si>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</si>
  <si>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</si>
  <si>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</si>
  <si>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</si>
  <si>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</si>
  <si>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</si>
  <si>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</si>
  <si>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</si>
  <si>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</si>
  <si>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</si>
  <si>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</si>
  <si>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</si>
  <si>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</si>
  <si>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</si>
  <si>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</si>
  <si>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</si>
  <si>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</si>
  <si>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</si>
  <si>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</si>
  <si>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</si>
  <si>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</si>
  <si>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</si>
  <si>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</si>
  <si>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</si>
  <si>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</si>
  <si>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</si>
  <si>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</si>
  <si>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</si>
  <si>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</si>
  <si>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</si>
  <si>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</si>
  <si>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</si>
  <si>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</si>
  <si>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</si>
  <si>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</si>
  <si>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</si>
  <si>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</si>
  <si>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</si>
  <si>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</si>
  <si>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</si>
  <si>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</si>
  <si>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</si>
  <si>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</si>
  <si>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</si>
  <si>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</si>
  <si>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</si>
  <si>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</si>
  <si>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</si>
  <si>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</si>
  <si>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</si>
  <si>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</si>
  <si>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</si>
  <si>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</si>
  <si>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</si>
  <si>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</si>
  <si>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</si>
  <si>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</si>
  <si>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</si>
  <si>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</si>
  <si>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</si>
  <si>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</si>
  <si>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</si>
  <si>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</si>
  <si>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</si>
  <si>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</si>
  <si>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</si>
  <si>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</si>
  <si>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</si>
  <si>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</si>
  <si>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</si>
  <si>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</si>
  <si>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</si>
  <si>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</si>
  <si>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</si>
  <si>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</si>
  <si>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</si>
  <si>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</si>
  <si>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</si>
  <si>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</si>
  <si>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</si>
  <si>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</si>
  <si>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</si>
  <si>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</si>
  <si>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</si>
  <si>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</si>
  <si>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</si>
  <si>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</si>
  <si>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</si>
  <si>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</si>
  <si>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</si>
  <si>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少數股權</t>
  </si>
  <si>
    <t>合           計</t>
  </si>
  <si>
    <t>中央存款保險股份有限公司損益結算表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</si>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</sst>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5">
    <font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left"/>
      <protection/>
    </xf>
    <xf numFmtId="0" fontId="1" fillId="0" borderId="0" xfId="16" applyFont="1">
      <alignment/>
      <protection/>
    </xf>
    <xf numFmtId="0" fontId="4" fillId="0" borderId="0" xfId="16" applyFont="1">
      <alignment/>
      <protection/>
    </xf>
    <xf numFmtId="176" fontId="1" fillId="0" borderId="0" xfId="16" applyNumberFormat="1" applyFont="1">
      <alignment/>
      <protection/>
    </xf>
    <xf numFmtId="0" fontId="5" fillId="0" borderId="0" xfId="16" applyFont="1" applyBorder="1" applyAlignment="1" applyProtection="1">
      <alignment horizontal="center" vertical="center"/>
      <protection locked="0"/>
    </xf>
    <xf numFmtId="0" fontId="6" fillId="0" borderId="0" xfId="16" applyFont="1" applyAlignment="1">
      <alignment vertical="center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8" fillId="0" borderId="1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7" fillId="0" borderId="0" xfId="16" applyFont="1" applyAlignment="1">
      <alignment horizontal="right"/>
      <protection/>
    </xf>
    <xf numFmtId="0" fontId="10" fillId="0" borderId="0" xfId="16" applyFont="1">
      <alignment/>
      <protection/>
    </xf>
    <xf numFmtId="0" fontId="7" fillId="0" borderId="2" xfId="16" applyFont="1" applyBorder="1">
      <alignment/>
      <protection/>
    </xf>
    <xf numFmtId="0" fontId="11" fillId="0" borderId="2" xfId="16" applyFont="1" applyBorder="1">
      <alignment/>
      <protection/>
    </xf>
    <xf numFmtId="176" fontId="11" fillId="0" borderId="3" xfId="16" applyNumberFormat="1" applyFont="1" applyBorder="1" applyAlignment="1" quotePrefix="1">
      <alignment horizontal="center" vertical="center"/>
      <protection/>
    </xf>
    <xf numFmtId="176" fontId="11" fillId="0" borderId="4" xfId="16" applyNumberFormat="1" applyFont="1" applyBorder="1" applyAlignment="1">
      <alignment horizontal="center" vertical="center"/>
      <protection/>
    </xf>
    <xf numFmtId="176" fontId="11" fillId="0" borderId="3" xfId="16" applyNumberFormat="1" applyFont="1" applyBorder="1" applyAlignment="1">
      <alignment horizontal="center" vertical="center"/>
      <protection/>
    </xf>
    <xf numFmtId="0" fontId="11" fillId="0" borderId="0" xfId="16" applyFont="1">
      <alignment/>
      <protection/>
    </xf>
    <xf numFmtId="0" fontId="7" fillId="0" borderId="1" xfId="16" applyFont="1" applyBorder="1" applyAlignment="1">
      <alignment vertical="center"/>
      <protection/>
    </xf>
    <xf numFmtId="0" fontId="11" fillId="0" borderId="1" xfId="16" applyFont="1" applyBorder="1" applyAlignment="1" quotePrefix="1">
      <alignment horizontal="left" vertical="top"/>
      <protection/>
    </xf>
    <xf numFmtId="0" fontId="2" fillId="0" borderId="5" xfId="16" applyFont="1" applyBorder="1" applyAlignment="1">
      <alignment vertical="center"/>
      <protection/>
    </xf>
    <xf numFmtId="0" fontId="2" fillId="0" borderId="6" xfId="16" applyFont="1" applyBorder="1" applyAlignment="1">
      <alignment vertical="center"/>
      <protection/>
    </xf>
    <xf numFmtId="0" fontId="2" fillId="0" borderId="5" xfId="16" applyFont="1" applyBorder="1" applyAlignment="1">
      <alignment horizontal="center" vertical="center"/>
      <protection/>
    </xf>
    <xf numFmtId="0" fontId="11" fillId="0" borderId="0" xfId="16" applyFont="1" applyAlignment="1">
      <alignment vertical="center"/>
      <protection/>
    </xf>
    <xf numFmtId="0" fontId="11" fillId="0" borderId="2" xfId="16" applyFont="1" applyBorder="1" applyAlignment="1" quotePrefix="1">
      <alignment horizontal="left"/>
      <protection/>
    </xf>
    <xf numFmtId="0" fontId="11" fillId="0" borderId="7" xfId="16" applyFont="1" applyBorder="1">
      <alignment/>
      <protection/>
    </xf>
    <xf numFmtId="177" fontId="12" fillId="0" borderId="7" xfId="16" applyNumberFormat="1" applyFont="1" applyBorder="1" applyProtection="1">
      <alignment/>
      <protection/>
    </xf>
    <xf numFmtId="0" fontId="7" fillId="0" borderId="3" xfId="16" applyFont="1" applyBorder="1">
      <alignment/>
      <protection/>
    </xf>
    <xf numFmtId="177" fontId="12" fillId="0" borderId="3" xfId="16" applyNumberFormat="1" applyFont="1" applyBorder="1" applyProtection="1">
      <alignment/>
      <protection/>
    </xf>
    <xf numFmtId="0" fontId="13" fillId="0" borderId="0" xfId="16" applyFont="1">
      <alignment/>
      <protection/>
    </xf>
    <xf numFmtId="0" fontId="7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 horizontal="distributed"/>
      <protection/>
    </xf>
    <xf numFmtId="0" fontId="2" fillId="0" borderId="7" xfId="16" applyFont="1" applyBorder="1" applyAlignment="1">
      <alignment horizontal="distributed"/>
      <protection/>
    </xf>
    <xf numFmtId="0" fontId="7" fillId="0" borderId="8" xfId="16" applyFont="1" applyBorder="1" applyAlignment="1">
      <alignment horizontal="distributed"/>
      <protection/>
    </xf>
    <xf numFmtId="177" fontId="12" fillId="0" borderId="8" xfId="16" applyNumberFormat="1" applyFont="1" applyBorder="1" applyProtection="1">
      <alignment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" fillId="0" borderId="7" xfId="16" applyFont="1" applyBorder="1" applyAlignment="1">
      <alignment/>
      <protection/>
    </xf>
    <xf numFmtId="177" fontId="15" fillId="0" borderId="7" xfId="16" applyNumberFormat="1" applyFont="1" applyBorder="1" applyProtection="1">
      <alignment/>
      <protection locked="0"/>
    </xf>
    <xf numFmtId="177" fontId="15" fillId="0" borderId="7" xfId="16" applyNumberFormat="1" applyFont="1" applyBorder="1" applyProtection="1">
      <alignment/>
      <protection/>
    </xf>
    <xf numFmtId="0" fontId="7" fillId="0" borderId="8" xfId="16" applyFont="1" applyBorder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177" fontId="15" fillId="0" borderId="8" xfId="16" applyNumberFormat="1" applyFont="1" applyBorder="1" applyProtection="1">
      <alignment/>
      <protection/>
    </xf>
    <xf numFmtId="0" fontId="16" fillId="0" borderId="0" xfId="16" applyFont="1" applyBorder="1">
      <alignment/>
      <protection/>
    </xf>
    <xf numFmtId="0" fontId="14" fillId="0" borderId="7" xfId="16" applyFont="1" applyBorder="1" applyAlignment="1">
      <alignment horizontal="distributed"/>
      <protection/>
    </xf>
    <xf numFmtId="0" fontId="7" fillId="0" borderId="8" xfId="16" applyFont="1" applyBorder="1" applyAlignment="1" quotePrefix="1">
      <alignment horizontal="left"/>
      <protection/>
    </xf>
    <xf numFmtId="0" fontId="16" fillId="0" borderId="8" xfId="16" applyFont="1" applyBorder="1">
      <alignment/>
      <protection/>
    </xf>
    <xf numFmtId="0" fontId="17" fillId="0" borderId="0" xfId="16" applyFont="1" applyBorder="1" applyAlignment="1">
      <alignment horizontal="distributed"/>
      <protection/>
    </xf>
    <xf numFmtId="0" fontId="18" fillId="0" borderId="0" xfId="16" applyFont="1" applyBorder="1" applyAlignment="1">
      <alignment/>
      <protection/>
    </xf>
    <xf numFmtId="0" fontId="18" fillId="0" borderId="7" xfId="16" applyFont="1" applyBorder="1" applyAlignment="1">
      <alignment/>
      <protection/>
    </xf>
    <xf numFmtId="0" fontId="7" fillId="0" borderId="0" xfId="16" applyFont="1" applyBorder="1" applyAlignment="1" quotePrefix="1">
      <alignment horizontal="left"/>
      <protection/>
    </xf>
    <xf numFmtId="0" fontId="7" fillId="0" borderId="8" xfId="16" applyFont="1" applyBorder="1" applyAlignment="1">
      <alignment horizontal="distributed"/>
      <protection/>
    </xf>
    <xf numFmtId="0" fontId="11" fillId="0" borderId="0" xfId="16" applyFont="1" applyBorder="1" applyAlignment="1">
      <alignment horizontal="distributed"/>
      <protection/>
    </xf>
    <xf numFmtId="0" fontId="11" fillId="0" borderId="0" xfId="16" applyFont="1" applyBorder="1" applyAlignment="1">
      <alignment/>
      <protection/>
    </xf>
    <xf numFmtId="0" fontId="11" fillId="0" borderId="7" xfId="16" applyFont="1" applyBorder="1" applyAlignment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0" fontId="2" fillId="0" borderId="0" xfId="16" applyFont="1" applyAlignment="1">
      <alignment/>
      <protection/>
    </xf>
    <xf numFmtId="0" fontId="19" fillId="0" borderId="0" xfId="16" applyFont="1" applyBorder="1" applyAlignment="1" quotePrefix="1">
      <alignment horizontal="distributed"/>
      <protection/>
    </xf>
    <xf numFmtId="176" fontId="15" fillId="0" borderId="8" xfId="16" applyNumberFormat="1" applyFont="1" applyBorder="1" applyProtection="1">
      <alignment/>
      <protection/>
    </xf>
    <xf numFmtId="0" fontId="20" fillId="0" borderId="0" xfId="16" applyFont="1" applyBorder="1" applyAlignment="1">
      <alignment horizontal="left" vertical="center"/>
      <protection/>
    </xf>
    <xf numFmtId="0" fontId="20" fillId="0" borderId="8" xfId="16" applyFont="1" applyBorder="1" applyAlignment="1">
      <alignment horizontal="left" vertical="center"/>
      <protection/>
    </xf>
    <xf numFmtId="0" fontId="21" fillId="0" borderId="0" xfId="16" applyFont="1" applyBorder="1" applyAlignment="1">
      <alignment horizontal="distributed"/>
      <protection/>
    </xf>
    <xf numFmtId="0" fontId="21" fillId="0" borderId="7" xfId="16" applyFont="1" applyBorder="1" applyAlignment="1">
      <alignment horizontal="distributed"/>
      <protection/>
    </xf>
    <xf numFmtId="0" fontId="22" fillId="0" borderId="0" xfId="16" applyFont="1">
      <alignment/>
      <protection/>
    </xf>
    <xf numFmtId="0" fontId="22" fillId="0" borderId="0" xfId="16" applyFont="1" applyAlignment="1">
      <alignment vertical="center"/>
      <protection/>
    </xf>
    <xf numFmtId="0" fontId="22" fillId="0" borderId="8" xfId="16" applyFont="1" applyBorder="1" applyAlignment="1">
      <alignment vertical="center"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2" fillId="0" borderId="0" xfId="16" applyFont="1" applyBorder="1" applyAlignment="1">
      <alignment vertical="center"/>
      <protection/>
    </xf>
    <xf numFmtId="0" fontId="22" fillId="0" borderId="7" xfId="16" applyFont="1" applyBorder="1" applyAlignment="1">
      <alignment vertical="center"/>
      <protection/>
    </xf>
    <xf numFmtId="0" fontId="7" fillId="0" borderId="1" xfId="16" applyFont="1" applyBorder="1" applyAlignment="1" quotePrefix="1">
      <alignment horizontal="right" vertical="center"/>
      <protection/>
    </xf>
    <xf numFmtId="0" fontId="11" fillId="0" borderId="1" xfId="16" applyFont="1" applyBorder="1" applyAlignment="1" quotePrefix="1">
      <alignment horizontal="left" vertical="center"/>
      <protection/>
    </xf>
    <xf numFmtId="0" fontId="11" fillId="0" borderId="1" xfId="16" applyFont="1" applyBorder="1" applyAlignment="1">
      <alignment vertical="center"/>
      <protection/>
    </xf>
    <xf numFmtId="0" fontId="11" fillId="0" borderId="9" xfId="16" applyFont="1" applyBorder="1" applyAlignment="1">
      <alignment vertical="center"/>
      <protection/>
    </xf>
    <xf numFmtId="177" fontId="12" fillId="0" borderId="6" xfId="16" applyNumberFormat="1" applyFont="1" applyBorder="1" applyProtection="1">
      <alignment/>
      <protection/>
    </xf>
    <xf numFmtId="0" fontId="7" fillId="0" borderId="5" xfId="16" applyFont="1" applyBorder="1" applyAlignment="1" quotePrefix="1">
      <alignment horizontal="right" vertical="center"/>
      <protection/>
    </xf>
    <xf numFmtId="177" fontId="12" fillId="0" borderId="5" xfId="16" applyNumberFormat="1" applyFont="1" applyBorder="1" applyProtection="1">
      <alignment/>
      <protection/>
    </xf>
    <xf numFmtId="0" fontId="16" fillId="0" borderId="0" xfId="16" applyFont="1" applyAlignment="1">
      <alignment vertical="center"/>
      <protection/>
    </xf>
    <xf numFmtId="0" fontId="23" fillId="0" borderId="0" xfId="16" applyFont="1" applyBorder="1" applyAlignment="1">
      <alignment horizontal="left"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Protection="1">
      <alignment/>
      <protection locked="0"/>
    </xf>
    <xf numFmtId="0" fontId="23" fillId="0" borderId="0" xfId="16" applyFont="1" applyBorder="1" applyAlignment="1">
      <alignment horizontal="right"/>
      <protection/>
    </xf>
    <xf numFmtId="0" fontId="24" fillId="0" borderId="0" xfId="16" applyFont="1">
      <alignment/>
      <protection/>
    </xf>
    <xf numFmtId="0" fontId="20" fillId="0" borderId="0" xfId="16" applyFont="1" applyBorder="1">
      <alignment/>
      <protection/>
    </xf>
    <xf numFmtId="176" fontId="24" fillId="0" borderId="0" xfId="16" applyNumberFormat="1" applyFont="1">
      <alignment/>
      <protection/>
    </xf>
    <xf numFmtId="0" fontId="25" fillId="0" borderId="0" xfId="16" applyFont="1" applyBorder="1">
      <alignment/>
      <protection/>
    </xf>
    <xf numFmtId="0" fontId="26" fillId="0" borderId="0" xfId="16" applyFont="1">
      <alignment/>
      <protection/>
    </xf>
    <xf numFmtId="176" fontId="16" fillId="0" borderId="0" xfId="16" applyNumberFormat="1" applyFont="1">
      <alignment/>
      <protection/>
    </xf>
    <xf numFmtId="0" fontId="2" fillId="0" borderId="0" xfId="16" applyFont="1">
      <alignment/>
      <protection/>
    </xf>
    <xf numFmtId="0" fontId="6" fillId="0" borderId="0" xfId="16" applyFont="1">
      <alignment/>
      <protection/>
    </xf>
    <xf numFmtId="0" fontId="27" fillId="0" borderId="0" xfId="16" applyFont="1">
      <alignment/>
      <protection/>
    </xf>
    <xf numFmtId="178" fontId="28" fillId="0" borderId="0" xfId="19" applyFont="1" applyAlignment="1">
      <alignment/>
    </xf>
    <xf numFmtId="178" fontId="29" fillId="0" borderId="0" xfId="19" applyFont="1" applyAlignment="1">
      <alignment/>
    </xf>
    <xf numFmtId="0" fontId="16" fillId="0" borderId="0" xfId="16" applyFont="1">
      <alignment/>
      <protection/>
    </xf>
    <xf numFmtId="0" fontId="5" fillId="0" borderId="0" xfId="15" applyFont="1" applyAlignment="1" applyProtection="1">
      <alignment horizontal="center" vertical="center"/>
      <protection locked="0"/>
    </xf>
    <xf numFmtId="0" fontId="2" fillId="0" borderId="0" xfId="15" applyAlignment="1">
      <alignment horizontal="center" vertical="center"/>
      <protection/>
    </xf>
    <xf numFmtId="0" fontId="5" fillId="0" borderId="0" xfId="15" applyFont="1" applyAlignment="1">
      <alignment vertical="center"/>
      <protection/>
    </xf>
    <xf numFmtId="0" fontId="11" fillId="0" borderId="0" xfId="15" applyFont="1" applyBorder="1" applyAlignment="1">
      <alignment vertical="center"/>
      <protection/>
    </xf>
    <xf numFmtId="0" fontId="30" fillId="0" borderId="0" xfId="15" applyFont="1" applyBorder="1" applyAlignment="1">
      <alignment vertical="center"/>
      <protection/>
    </xf>
    <xf numFmtId="0" fontId="7" fillId="0" borderId="0" xfId="15" applyFont="1" applyBorder="1" applyAlignment="1">
      <alignment vertical="center"/>
      <protection/>
    </xf>
    <xf numFmtId="0" fontId="8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right" vertical="center"/>
      <protection/>
    </xf>
    <xf numFmtId="0" fontId="10" fillId="0" borderId="0" xfId="15" applyFont="1" applyAlignment="1">
      <alignment vertical="center"/>
      <protection/>
    </xf>
    <xf numFmtId="0" fontId="10" fillId="0" borderId="2" xfId="15" applyFont="1" applyBorder="1" applyAlignment="1" quotePrefix="1">
      <alignment horizontal="center" vertical="center"/>
      <protection/>
    </xf>
    <xf numFmtId="0" fontId="10" fillId="0" borderId="10" xfId="15" applyFont="1" applyBorder="1" applyAlignment="1" quotePrefix="1">
      <alignment horizontal="center" vertical="center"/>
      <protection/>
    </xf>
    <xf numFmtId="0" fontId="10" fillId="0" borderId="4" xfId="15" applyFont="1" applyBorder="1" applyAlignment="1">
      <alignment horizontal="center" vertical="center"/>
      <protection/>
    </xf>
    <xf numFmtId="0" fontId="10" fillId="0" borderId="4" xfId="15" applyFont="1" applyBorder="1" applyAlignment="1">
      <alignment horizontal="center" vertical="center" wrapText="1"/>
      <protection/>
    </xf>
    <xf numFmtId="0" fontId="10" fillId="0" borderId="11" xfId="15" applyFont="1" applyBorder="1" applyAlignment="1">
      <alignment horizontal="center" vertical="center"/>
      <protection/>
    </xf>
    <xf numFmtId="0" fontId="10" fillId="0" borderId="12" xfId="15" applyFont="1" applyBorder="1" applyAlignment="1">
      <alignment horizontal="center" vertical="center"/>
      <protection/>
    </xf>
    <xf numFmtId="0" fontId="10" fillId="0" borderId="1" xfId="15" applyFont="1" applyBorder="1" applyAlignment="1" quotePrefix="1">
      <alignment horizontal="center" vertical="center"/>
      <protection/>
    </xf>
    <xf numFmtId="0" fontId="10" fillId="0" borderId="9" xfId="15" applyFont="1" applyBorder="1" applyAlignment="1" quotePrefix="1">
      <alignment horizontal="center" vertical="center"/>
      <protection/>
    </xf>
    <xf numFmtId="0" fontId="10" fillId="0" borderId="6" xfId="15" applyFont="1" applyBorder="1" applyAlignment="1">
      <alignment horizontal="center" vertical="center"/>
      <protection/>
    </xf>
    <xf numFmtId="0" fontId="10" fillId="0" borderId="5" xfId="15" applyFont="1" applyBorder="1" applyAlignment="1">
      <alignment horizontal="center" vertical="center"/>
      <protection/>
    </xf>
    <xf numFmtId="49" fontId="11" fillId="0" borderId="0" xfId="15" applyNumberFormat="1" applyFont="1" applyBorder="1" applyAlignment="1" quotePrefix="1">
      <alignment horizontal="left"/>
      <protection/>
    </xf>
    <xf numFmtId="0" fontId="31" fillId="0" borderId="0" xfId="15" applyFont="1">
      <alignment/>
      <protection/>
    </xf>
    <xf numFmtId="49" fontId="11" fillId="0" borderId="0" xfId="15" applyNumberFormat="1" applyFont="1" applyBorder="1" applyAlignment="1" quotePrefix="1">
      <alignment horizontal="distributed"/>
      <protection/>
    </xf>
    <xf numFmtId="49" fontId="7" fillId="0" borderId="7" xfId="15" applyNumberFormat="1" applyFont="1" applyBorder="1" applyAlignment="1" quotePrefix="1">
      <alignment horizontal="distributed"/>
      <protection/>
    </xf>
    <xf numFmtId="179" fontId="12" fillId="0" borderId="7" xfId="15" applyNumberFormat="1" applyFont="1" applyBorder="1" applyProtection="1">
      <alignment/>
      <protection/>
    </xf>
    <xf numFmtId="180" fontId="12" fillId="0" borderId="7" xfId="15" applyNumberFormat="1" applyFont="1" applyBorder="1" applyProtection="1">
      <alignment/>
      <protection/>
    </xf>
    <xf numFmtId="181" fontId="12" fillId="0" borderId="0" xfId="15" applyNumberFormat="1" applyFont="1" applyBorder="1" applyProtection="1">
      <alignment/>
      <protection/>
    </xf>
    <xf numFmtId="0" fontId="7" fillId="0" borderId="0" xfId="15" applyFont="1" applyBorder="1">
      <alignment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49" fontId="32" fillId="0" borderId="7" xfId="15" applyNumberFormat="1" applyFont="1" applyBorder="1" applyAlignment="1" quotePrefix="1">
      <alignment horizontal="distributed"/>
      <protection/>
    </xf>
    <xf numFmtId="179" fontId="15" fillId="0" borderId="7" xfId="15" applyNumberFormat="1" applyFont="1" applyBorder="1" applyProtection="1">
      <alignment/>
      <protection locked="0"/>
    </xf>
    <xf numFmtId="180" fontId="15" fillId="0" borderId="7" xfId="15" applyNumberFormat="1" applyFont="1" applyBorder="1" applyProtection="1">
      <alignment/>
      <protection/>
    </xf>
    <xf numFmtId="181" fontId="15" fillId="0" borderId="0" xfId="15" applyNumberFormat="1" applyFont="1" applyBorder="1">
      <alignment/>
      <protection/>
    </xf>
    <xf numFmtId="0" fontId="2" fillId="0" borderId="0" xfId="15" applyFont="1">
      <alignment/>
      <protection/>
    </xf>
    <xf numFmtId="181" fontId="12" fillId="0" borderId="8" xfId="15" applyNumberFormat="1" applyFont="1" applyBorder="1" applyProtection="1">
      <alignment/>
      <protection/>
    </xf>
    <xf numFmtId="49" fontId="14" fillId="0" borderId="0" xfId="15" applyNumberFormat="1" applyFont="1" applyBorder="1" applyAlignment="1">
      <alignment horizontal="distributed"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179" fontId="15" fillId="0" borderId="7" xfId="15" applyNumberFormat="1" applyFont="1" applyBorder="1" applyProtection="1">
      <alignment/>
      <protection/>
    </xf>
    <xf numFmtId="0" fontId="11" fillId="0" borderId="0" xfId="15" applyFont="1">
      <alignment/>
      <protection/>
    </xf>
    <xf numFmtId="0" fontId="4" fillId="0" borderId="0" xfId="15" applyFont="1">
      <alignment/>
      <protection/>
    </xf>
    <xf numFmtId="49" fontId="30" fillId="0" borderId="0" xfId="15" applyNumberFormat="1" applyFont="1" applyBorder="1" applyAlignment="1" quotePrefix="1">
      <alignment horizontal="distributed"/>
      <protection/>
    </xf>
    <xf numFmtId="49" fontId="11" fillId="0" borderId="7" xfId="15" applyNumberFormat="1" applyFont="1" applyBorder="1" applyAlignment="1" quotePrefix="1">
      <alignment horizontal="distributed"/>
      <protection/>
    </xf>
    <xf numFmtId="181" fontId="15" fillId="0" borderId="8" xfId="15" applyNumberFormat="1" applyFont="1" applyBorder="1">
      <alignment/>
      <protection/>
    </xf>
    <xf numFmtId="49" fontId="20" fillId="0" borderId="0" xfId="15" applyNumberFormat="1" applyFont="1" applyBorder="1" applyAlignment="1" quotePrefix="1">
      <alignment horizontal="left"/>
      <protection/>
    </xf>
    <xf numFmtId="181" fontId="12" fillId="0" borderId="0" xfId="15" applyNumberFormat="1" applyFont="1" applyBorder="1">
      <alignment/>
      <protection/>
    </xf>
    <xf numFmtId="179" fontId="12" fillId="0" borderId="7" xfId="15" applyNumberFormat="1" applyFont="1" applyBorder="1" applyProtection="1">
      <alignment/>
      <protection locked="0"/>
    </xf>
    <xf numFmtId="49" fontId="11" fillId="0" borderId="1" xfId="15" applyNumberFormat="1" applyFont="1" applyBorder="1" applyAlignment="1" quotePrefix="1">
      <alignment horizontal="left" vertical="center"/>
      <protection/>
    </xf>
    <xf numFmtId="0" fontId="31" fillId="0" borderId="1" xfId="15" applyFont="1" applyBorder="1" applyAlignment="1">
      <alignment vertical="center"/>
      <protection/>
    </xf>
    <xf numFmtId="49" fontId="30" fillId="0" borderId="1" xfId="15" applyNumberFormat="1" applyFont="1" applyBorder="1" applyAlignment="1" quotePrefix="1">
      <alignment horizontal="distributed" vertical="center"/>
      <protection/>
    </xf>
    <xf numFmtId="49" fontId="7" fillId="0" borderId="9" xfId="15" applyNumberFormat="1" applyFont="1" applyBorder="1" applyAlignment="1" quotePrefix="1">
      <alignment horizontal="distributed" vertical="center"/>
      <protection/>
    </xf>
    <xf numFmtId="179" fontId="12" fillId="0" borderId="9" xfId="15" applyNumberFormat="1" applyFont="1" applyBorder="1" applyAlignment="1" applyProtection="1">
      <alignment vertical="center"/>
      <protection/>
    </xf>
    <xf numFmtId="180" fontId="12" fillId="0" borderId="9" xfId="15" applyNumberFormat="1" applyFont="1" applyBorder="1" applyAlignment="1" applyProtection="1">
      <alignment vertical="center"/>
      <protection/>
    </xf>
    <xf numFmtId="181" fontId="12" fillId="0" borderId="1" xfId="15" applyNumberFormat="1" applyFont="1" applyBorder="1" applyAlignment="1">
      <alignment vertical="center"/>
      <protection/>
    </xf>
    <xf numFmtId="0" fontId="31" fillId="0" borderId="0" xfId="15" applyFont="1" applyAlignment="1">
      <alignment vertical="center"/>
      <protection/>
    </xf>
    <xf numFmtId="0" fontId="20" fillId="0" borderId="0" xfId="15" applyFont="1">
      <alignment/>
      <protection/>
    </xf>
    <xf numFmtId="0" fontId="26" fillId="0" borderId="0" xfId="15" applyFont="1">
      <alignment/>
      <protection/>
    </xf>
    <xf numFmtId="0" fontId="33" fillId="0" borderId="0" xfId="15" applyFont="1">
      <alignment/>
      <protection/>
    </xf>
    <xf numFmtId="0" fontId="2" fillId="0" borderId="0" xfId="15" applyFont="1" applyBorder="1">
      <alignment/>
      <protection/>
    </xf>
    <xf numFmtId="0" fontId="34" fillId="0" borderId="0" xfId="15" applyFont="1">
      <alignment/>
      <protection/>
    </xf>
  </cellXfs>
  <cellStyles count="9">
    <cellStyle name="Normal" xfId="0"/>
    <cellStyle name="一般_096營業--損益表-96NEW" xfId="15"/>
    <cellStyle name="一般_096營業--資負表-96NEW" xfId="16"/>
    <cellStyle name="Comma" xfId="17"/>
    <cellStyle name="Comma [0]" xfId="18"/>
    <cellStyle name="千分位[0]_096營業--資負表-96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E12" sqref="E12"/>
    </sheetView>
  </sheetViews>
  <sheetFormatPr defaultColWidth="9.00390625" defaultRowHeight="13.5" customHeight="1"/>
  <cols>
    <col min="1" max="1" width="4.125" style="158" customWidth="1"/>
    <col min="2" max="2" width="2.625" style="155" customWidth="1"/>
    <col min="3" max="3" width="20.125" style="156" customWidth="1"/>
    <col min="4" max="4" width="2.00390625" style="154" customWidth="1"/>
    <col min="5" max="7" width="19.25390625" style="132" customWidth="1"/>
    <col min="8" max="8" width="9.00390625" style="157" customWidth="1"/>
    <col min="9" max="16384" width="9.00390625" style="132" customWidth="1"/>
  </cols>
  <sheetData>
    <row r="1" spans="1:8" s="99" customFormat="1" ht="45" customHeight="1">
      <c r="A1" s="97" t="s">
        <v>103</v>
      </c>
      <c r="B1" s="98"/>
      <c r="C1" s="98"/>
      <c r="D1" s="98"/>
      <c r="E1" s="98"/>
      <c r="F1" s="98"/>
      <c r="G1" s="98"/>
      <c r="H1" s="98"/>
    </row>
    <row r="2" spans="1:8" s="107" customFormat="1" ht="24.75" customHeight="1">
      <c r="A2" s="100"/>
      <c r="B2" s="100"/>
      <c r="C2" s="101"/>
      <c r="D2" s="102"/>
      <c r="E2" s="103" t="s">
        <v>104</v>
      </c>
      <c r="F2" s="104"/>
      <c r="G2" s="105"/>
      <c r="H2" s="106" t="s">
        <v>105</v>
      </c>
    </row>
    <row r="3" spans="1:8" s="107" customFormat="1" ht="21" customHeight="1">
      <c r="A3" s="108" t="s">
        <v>106</v>
      </c>
      <c r="B3" s="108"/>
      <c r="C3" s="108"/>
      <c r="D3" s="109"/>
      <c r="E3" s="110" t="s">
        <v>107</v>
      </c>
      <c r="F3" s="111" t="s">
        <v>108</v>
      </c>
      <c r="G3" s="112" t="s">
        <v>109</v>
      </c>
      <c r="H3" s="113"/>
    </row>
    <row r="4" spans="1:8" s="107" customFormat="1" ht="24.75" customHeight="1">
      <c r="A4" s="114"/>
      <c r="B4" s="114"/>
      <c r="C4" s="114"/>
      <c r="D4" s="115"/>
      <c r="E4" s="116"/>
      <c r="F4" s="116"/>
      <c r="G4" s="117" t="s">
        <v>4</v>
      </c>
      <c r="H4" s="117" t="s">
        <v>5</v>
      </c>
    </row>
    <row r="5" spans="1:8" s="119" customFormat="1" ht="21" customHeight="1">
      <c r="A5" s="118" t="s">
        <v>110</v>
      </c>
      <c r="C5" s="120"/>
      <c r="D5" s="121"/>
      <c r="E5" s="122">
        <f>SUM(E6:E16)</f>
        <v>2420640076</v>
      </c>
      <c r="F5" s="122">
        <f>SUM(F6:F16)</f>
        <v>2096622000</v>
      </c>
      <c r="G5" s="123">
        <f>SUM(G6:G16)</f>
        <v>324018076</v>
      </c>
      <c r="H5" s="124">
        <f aca="true" t="shared" si="0" ref="H5:H28">IF(F5=0,0,(G5/F5)*100)</f>
        <v>15.454291522267724</v>
      </c>
    </row>
    <row r="6" spans="1:8" ht="15" customHeight="1">
      <c r="A6" s="125"/>
      <c r="B6" s="126" t="s">
        <v>111</v>
      </c>
      <c r="C6" s="127"/>
      <c r="D6" s="128"/>
      <c r="E6" s="129"/>
      <c r="F6" s="129"/>
      <c r="G6" s="130">
        <f aca="true" t="shared" si="1" ref="G6:G16">E6-F6</f>
        <v>0</v>
      </c>
      <c r="H6" s="131">
        <f t="shared" si="0"/>
        <v>0</v>
      </c>
    </row>
    <row r="7" spans="1:8" ht="15" customHeight="1">
      <c r="A7" s="125"/>
      <c r="B7" s="126" t="s">
        <v>112</v>
      </c>
      <c r="C7" s="127"/>
      <c r="D7" s="128"/>
      <c r="E7" s="129"/>
      <c r="F7" s="129"/>
      <c r="G7" s="130">
        <f t="shared" si="1"/>
        <v>0</v>
      </c>
      <c r="H7" s="131">
        <f t="shared" si="0"/>
        <v>0</v>
      </c>
    </row>
    <row r="8" spans="1:8" ht="15" customHeight="1">
      <c r="A8" s="125"/>
      <c r="B8" s="126" t="s">
        <v>113</v>
      </c>
      <c r="C8" s="127"/>
      <c r="D8" s="128"/>
      <c r="E8" s="129"/>
      <c r="F8" s="129"/>
      <c r="G8" s="130">
        <f t="shared" si="1"/>
        <v>0</v>
      </c>
      <c r="H8" s="131">
        <f t="shared" si="0"/>
        <v>0</v>
      </c>
    </row>
    <row r="9" spans="1:8" ht="15" customHeight="1">
      <c r="A9" s="125"/>
      <c r="B9" s="126" t="s">
        <v>114</v>
      </c>
      <c r="C9" s="127"/>
      <c r="D9" s="128"/>
      <c r="E9" s="129"/>
      <c r="F9" s="129"/>
      <c r="G9" s="130">
        <f t="shared" si="1"/>
        <v>0</v>
      </c>
      <c r="H9" s="131">
        <f t="shared" si="0"/>
        <v>0</v>
      </c>
    </row>
    <row r="10" spans="1:8" ht="15" customHeight="1">
      <c r="A10" s="125"/>
      <c r="B10" s="126" t="s">
        <v>115</v>
      </c>
      <c r="C10" s="127"/>
      <c r="D10" s="128"/>
      <c r="E10" s="129"/>
      <c r="F10" s="129"/>
      <c r="G10" s="130">
        <f t="shared" si="1"/>
        <v>0</v>
      </c>
      <c r="H10" s="131">
        <f t="shared" si="0"/>
        <v>0</v>
      </c>
    </row>
    <row r="11" spans="1:8" ht="15" customHeight="1">
      <c r="A11" s="125"/>
      <c r="B11" s="126" t="s">
        <v>116</v>
      </c>
      <c r="C11" s="127"/>
      <c r="D11" s="128"/>
      <c r="E11" s="129"/>
      <c r="F11" s="129"/>
      <c r="G11" s="130">
        <f t="shared" si="1"/>
        <v>0</v>
      </c>
      <c r="H11" s="131">
        <f t="shared" si="0"/>
        <v>0</v>
      </c>
    </row>
    <row r="12" spans="1:8" ht="15" customHeight="1">
      <c r="A12" s="125"/>
      <c r="B12" s="126" t="s">
        <v>117</v>
      </c>
      <c r="C12" s="127"/>
      <c r="D12" s="128"/>
      <c r="E12" s="129"/>
      <c r="F12" s="129"/>
      <c r="G12" s="130">
        <f t="shared" si="1"/>
        <v>0</v>
      </c>
      <c r="H12" s="131">
        <f t="shared" si="0"/>
        <v>0</v>
      </c>
    </row>
    <row r="13" spans="1:8" ht="15" customHeight="1">
      <c r="A13" s="125"/>
      <c r="B13" s="126" t="s">
        <v>118</v>
      </c>
      <c r="C13" s="127"/>
      <c r="D13" s="128"/>
      <c r="E13" s="129"/>
      <c r="F13" s="129"/>
      <c r="G13" s="130">
        <f t="shared" si="1"/>
        <v>0</v>
      </c>
      <c r="H13" s="131">
        <f t="shared" si="0"/>
        <v>0</v>
      </c>
    </row>
    <row r="14" spans="1:8" ht="15" customHeight="1">
      <c r="A14" s="125"/>
      <c r="B14" s="126" t="s">
        <v>119</v>
      </c>
      <c r="C14" s="127"/>
      <c r="D14" s="128"/>
      <c r="E14" s="129"/>
      <c r="F14" s="129"/>
      <c r="G14" s="130">
        <f t="shared" si="1"/>
        <v>0</v>
      </c>
      <c r="H14" s="131">
        <f t="shared" si="0"/>
        <v>0</v>
      </c>
    </row>
    <row r="15" spans="1:8" ht="15" customHeight="1">
      <c r="A15" s="125"/>
      <c r="B15" s="126" t="s">
        <v>120</v>
      </c>
      <c r="C15" s="127"/>
      <c r="D15" s="128"/>
      <c r="E15" s="129">
        <v>2420640076</v>
      </c>
      <c r="F15" s="129">
        <v>2096622000</v>
      </c>
      <c r="G15" s="130">
        <f t="shared" si="1"/>
        <v>324018076</v>
      </c>
      <c r="H15" s="131">
        <f t="shared" si="0"/>
        <v>15.454291522267724</v>
      </c>
    </row>
    <row r="16" spans="1:8" ht="15" customHeight="1">
      <c r="A16" s="125"/>
      <c r="B16" s="126" t="s">
        <v>121</v>
      </c>
      <c r="C16" s="127"/>
      <c r="D16" s="128"/>
      <c r="E16" s="129"/>
      <c r="F16" s="129"/>
      <c r="G16" s="130">
        <f t="shared" si="1"/>
        <v>0</v>
      </c>
      <c r="H16" s="131">
        <f t="shared" si="0"/>
        <v>0</v>
      </c>
    </row>
    <row r="17" spans="1:8" s="119" customFormat="1" ht="21.75" customHeight="1">
      <c r="A17" s="118" t="s">
        <v>122</v>
      </c>
      <c r="C17" s="120"/>
      <c r="D17" s="121"/>
      <c r="E17" s="122">
        <f>SUM(E18:E28)</f>
        <v>2207793013</v>
      </c>
      <c r="F17" s="122">
        <f>SUM(F18:F28)</f>
        <v>1810306000</v>
      </c>
      <c r="G17" s="123">
        <f>SUM(G18:G28)</f>
        <v>397487013</v>
      </c>
      <c r="H17" s="133">
        <f t="shared" si="0"/>
        <v>21.95689640314952</v>
      </c>
    </row>
    <row r="18" spans="1:8" ht="15" customHeight="1">
      <c r="A18" s="125"/>
      <c r="B18" s="126" t="s">
        <v>123</v>
      </c>
      <c r="C18" s="127"/>
      <c r="D18" s="128"/>
      <c r="E18" s="129"/>
      <c r="F18" s="129"/>
      <c r="G18" s="130">
        <f aca="true" t="shared" si="2" ref="G18:G28">E18-F18</f>
        <v>0</v>
      </c>
      <c r="H18" s="131">
        <f t="shared" si="0"/>
        <v>0</v>
      </c>
    </row>
    <row r="19" spans="1:8" ht="15" customHeight="1">
      <c r="A19" s="125"/>
      <c r="B19" s="126" t="s">
        <v>124</v>
      </c>
      <c r="C19" s="127"/>
      <c r="D19" s="128"/>
      <c r="E19" s="129"/>
      <c r="F19" s="129"/>
      <c r="G19" s="130">
        <f t="shared" si="2"/>
        <v>0</v>
      </c>
      <c r="H19" s="131">
        <f t="shared" si="0"/>
        <v>0</v>
      </c>
    </row>
    <row r="20" spans="1:8" ht="15" customHeight="1">
      <c r="A20" s="125"/>
      <c r="B20" s="126" t="s">
        <v>125</v>
      </c>
      <c r="C20" s="127"/>
      <c r="D20" s="128"/>
      <c r="E20" s="129"/>
      <c r="F20" s="129"/>
      <c r="G20" s="130">
        <f t="shared" si="2"/>
        <v>0</v>
      </c>
      <c r="H20" s="131">
        <f t="shared" si="0"/>
        <v>0</v>
      </c>
    </row>
    <row r="21" spans="1:8" ht="15" customHeight="1">
      <c r="A21" s="125"/>
      <c r="B21" s="126" t="s">
        <v>126</v>
      </c>
      <c r="C21" s="127"/>
      <c r="D21" s="128"/>
      <c r="E21" s="129"/>
      <c r="F21" s="129"/>
      <c r="G21" s="130">
        <f t="shared" si="2"/>
        <v>0</v>
      </c>
      <c r="H21" s="131">
        <f t="shared" si="0"/>
        <v>0</v>
      </c>
    </row>
    <row r="22" spans="1:8" ht="15" customHeight="1">
      <c r="A22" s="125"/>
      <c r="B22" s="126" t="s">
        <v>127</v>
      </c>
      <c r="C22" s="127"/>
      <c r="D22" s="128"/>
      <c r="E22" s="129"/>
      <c r="F22" s="129"/>
      <c r="G22" s="130">
        <f t="shared" si="2"/>
        <v>0</v>
      </c>
      <c r="H22" s="131">
        <f t="shared" si="0"/>
        <v>0</v>
      </c>
    </row>
    <row r="23" spans="1:8" ht="15" customHeight="1">
      <c r="A23" s="125"/>
      <c r="B23" s="126" t="s">
        <v>128</v>
      </c>
      <c r="C23" s="127"/>
      <c r="D23" s="128"/>
      <c r="E23" s="129"/>
      <c r="F23" s="129"/>
      <c r="G23" s="130">
        <f t="shared" si="2"/>
        <v>0</v>
      </c>
      <c r="H23" s="131">
        <f t="shared" si="0"/>
        <v>0</v>
      </c>
    </row>
    <row r="24" spans="1:8" ht="15" customHeight="1">
      <c r="A24" s="125"/>
      <c r="B24" s="126" t="s">
        <v>129</v>
      </c>
      <c r="C24" s="127"/>
      <c r="D24" s="128"/>
      <c r="E24" s="129"/>
      <c r="F24" s="129"/>
      <c r="G24" s="130">
        <f t="shared" si="2"/>
        <v>0</v>
      </c>
      <c r="H24" s="131">
        <f t="shared" si="0"/>
        <v>0</v>
      </c>
    </row>
    <row r="25" spans="1:8" ht="15" customHeight="1">
      <c r="A25" s="125"/>
      <c r="B25" s="126" t="s">
        <v>130</v>
      </c>
      <c r="C25" s="127"/>
      <c r="D25" s="128"/>
      <c r="E25" s="129"/>
      <c r="F25" s="129"/>
      <c r="G25" s="130">
        <f t="shared" si="2"/>
        <v>0</v>
      </c>
      <c r="H25" s="131">
        <f t="shared" si="0"/>
        <v>0</v>
      </c>
    </row>
    <row r="26" spans="1:8" ht="15" customHeight="1">
      <c r="A26" s="125"/>
      <c r="B26" s="134" t="s">
        <v>131</v>
      </c>
      <c r="C26" s="127"/>
      <c r="D26" s="128"/>
      <c r="E26" s="129"/>
      <c r="F26" s="129"/>
      <c r="G26" s="130">
        <f t="shared" si="2"/>
        <v>0</v>
      </c>
      <c r="H26" s="131">
        <f t="shared" si="0"/>
        <v>0</v>
      </c>
    </row>
    <row r="27" spans="1:8" ht="15" customHeight="1">
      <c r="A27" s="125"/>
      <c r="B27" s="134" t="s">
        <v>132</v>
      </c>
      <c r="C27" s="127"/>
      <c r="D27" s="128"/>
      <c r="E27" s="129">
        <v>2207793013</v>
      </c>
      <c r="F27" s="129">
        <v>1810306000</v>
      </c>
      <c r="G27" s="130">
        <f t="shared" si="2"/>
        <v>397487013</v>
      </c>
      <c r="H27" s="131">
        <f t="shared" si="0"/>
        <v>21.95689640314952</v>
      </c>
    </row>
    <row r="28" spans="1:8" ht="15" customHeight="1">
      <c r="A28" s="125"/>
      <c r="B28" s="126" t="s">
        <v>133</v>
      </c>
      <c r="C28" s="127"/>
      <c r="D28" s="128"/>
      <c r="E28" s="129"/>
      <c r="F28" s="129"/>
      <c r="G28" s="130">
        <f t="shared" si="2"/>
        <v>0</v>
      </c>
      <c r="H28" s="131">
        <f t="shared" si="0"/>
        <v>0</v>
      </c>
    </row>
    <row r="29" spans="1:8" ht="2.25" customHeight="1">
      <c r="A29" s="125"/>
      <c r="B29" s="135"/>
      <c r="C29" s="136"/>
      <c r="D29" s="128"/>
      <c r="E29" s="137"/>
      <c r="F29" s="137"/>
      <c r="G29" s="130"/>
      <c r="H29" s="131"/>
    </row>
    <row r="30" spans="1:8" s="119" customFormat="1" ht="21.75" customHeight="1">
      <c r="A30" s="118" t="s">
        <v>134</v>
      </c>
      <c r="B30" s="138"/>
      <c r="C30" s="120"/>
      <c r="D30" s="121"/>
      <c r="E30" s="122">
        <f>E5-E17</f>
        <v>212847063</v>
      </c>
      <c r="F30" s="122">
        <f>F5-F17</f>
        <v>286316000</v>
      </c>
      <c r="G30" s="123">
        <f>G5-G17</f>
        <v>-73468937</v>
      </c>
      <c r="H30" s="133">
        <f aca="true" t="shared" si="3" ref="H30:H35">IF(F30=0,0,(G30/F30)*100)</f>
        <v>-25.660087805082497</v>
      </c>
    </row>
    <row r="31" spans="1:8" s="119" customFormat="1" ht="21.75" customHeight="1">
      <c r="A31" s="118" t="s">
        <v>135</v>
      </c>
      <c r="B31" s="139"/>
      <c r="C31" s="120"/>
      <c r="D31" s="121"/>
      <c r="E31" s="122">
        <f>SUM(E32:E35)</f>
        <v>211423326</v>
      </c>
      <c r="F31" s="122">
        <f>SUM(F32:F35)</f>
        <v>284136000</v>
      </c>
      <c r="G31" s="123">
        <f>SUM(G32:G35)</f>
        <v>-72712674</v>
      </c>
      <c r="H31" s="133">
        <f t="shared" si="3"/>
        <v>-25.59079947630712</v>
      </c>
    </row>
    <row r="32" spans="1:8" ht="15" customHeight="1">
      <c r="A32" s="125"/>
      <c r="B32" s="126" t="s">
        <v>136</v>
      </c>
      <c r="C32" s="127"/>
      <c r="D32" s="128"/>
      <c r="E32" s="129"/>
      <c r="F32" s="129"/>
      <c r="G32" s="130">
        <f>E32-F32</f>
        <v>0</v>
      </c>
      <c r="H32" s="131">
        <f t="shared" si="3"/>
        <v>0</v>
      </c>
    </row>
    <row r="33" spans="1:8" ht="15" customHeight="1">
      <c r="A33" s="125"/>
      <c r="B33" s="126" t="s">
        <v>137</v>
      </c>
      <c r="C33" s="127"/>
      <c r="D33" s="128"/>
      <c r="E33" s="129">
        <v>183648689</v>
      </c>
      <c r="F33" s="129">
        <v>249140000</v>
      </c>
      <c r="G33" s="130">
        <f>E33-F33</f>
        <v>-65491311</v>
      </c>
      <c r="H33" s="131">
        <f t="shared" si="3"/>
        <v>-26.286951513205427</v>
      </c>
    </row>
    <row r="34" spans="1:8" ht="15" customHeight="1">
      <c r="A34" s="125"/>
      <c r="B34" s="126" t="s">
        <v>138</v>
      </c>
      <c r="C34" s="127"/>
      <c r="D34" s="128"/>
      <c r="E34" s="129">
        <v>26252405</v>
      </c>
      <c r="F34" s="129">
        <v>31249000</v>
      </c>
      <c r="G34" s="130">
        <f>E34-F34</f>
        <v>-4996595</v>
      </c>
      <c r="H34" s="131">
        <f t="shared" si="3"/>
        <v>-15.989615667701365</v>
      </c>
    </row>
    <row r="35" spans="1:8" ht="15" customHeight="1">
      <c r="A35" s="125"/>
      <c r="B35" s="126" t="s">
        <v>139</v>
      </c>
      <c r="C35" s="127"/>
      <c r="D35" s="128"/>
      <c r="E35" s="129">
        <v>1522232</v>
      </c>
      <c r="F35" s="129">
        <v>3747000</v>
      </c>
      <c r="G35" s="130">
        <f>E35-F35</f>
        <v>-2224768</v>
      </c>
      <c r="H35" s="131">
        <f t="shared" si="3"/>
        <v>-59.37464638377369</v>
      </c>
    </row>
    <row r="36" spans="1:8" ht="1.5" customHeight="1">
      <c r="A36" s="125"/>
      <c r="B36" s="135"/>
      <c r="C36" s="136"/>
      <c r="D36" s="128"/>
      <c r="E36" s="137"/>
      <c r="F36" s="137"/>
      <c r="G36" s="130"/>
      <c r="H36" s="131"/>
    </row>
    <row r="37" spans="1:8" s="119" customFormat="1" ht="21.75" customHeight="1">
      <c r="A37" s="118" t="s">
        <v>140</v>
      </c>
      <c r="C37" s="140"/>
      <c r="D37" s="121"/>
      <c r="E37" s="122">
        <f>E30-E31</f>
        <v>1423737</v>
      </c>
      <c r="F37" s="122">
        <f>F30-F31</f>
        <v>2180000</v>
      </c>
      <c r="G37" s="123">
        <f>G30-G31</f>
        <v>-756263</v>
      </c>
      <c r="H37" s="133">
        <f>IF(F37=0,0,(G37/F37)*100)</f>
        <v>-34.690963302752294</v>
      </c>
    </row>
    <row r="38" spans="1:8" s="119" customFormat="1" ht="21.75" customHeight="1">
      <c r="A38" s="118" t="s">
        <v>141</v>
      </c>
      <c r="B38" s="139"/>
      <c r="C38" s="120"/>
      <c r="D38" s="121"/>
      <c r="E38" s="122">
        <f>SUM(E39:E40)</f>
        <v>34845</v>
      </c>
      <c r="F38" s="122">
        <f>SUM(F39:F40)</f>
        <v>0</v>
      </c>
      <c r="G38" s="123">
        <f>SUM(G39:G40)</f>
        <v>34845</v>
      </c>
      <c r="H38" s="133">
        <f>IF(F38=0,0,(G38/F38)*100)</f>
        <v>0</v>
      </c>
    </row>
    <row r="39" spans="1:8" ht="15" customHeight="1">
      <c r="A39" s="125"/>
      <c r="B39" s="126" t="s">
        <v>142</v>
      </c>
      <c r="C39" s="127"/>
      <c r="D39" s="128"/>
      <c r="E39" s="129"/>
      <c r="F39" s="129"/>
      <c r="G39" s="130">
        <f>E39-F39</f>
        <v>0</v>
      </c>
      <c r="H39" s="131">
        <f>IF(F39=0,0,(G39/F39)*100)</f>
        <v>0</v>
      </c>
    </row>
    <row r="40" spans="1:8" ht="15" customHeight="1">
      <c r="A40" s="125"/>
      <c r="B40" s="126" t="s">
        <v>143</v>
      </c>
      <c r="C40" s="127"/>
      <c r="D40" s="128"/>
      <c r="E40" s="129">
        <v>34845</v>
      </c>
      <c r="F40" s="129"/>
      <c r="G40" s="130">
        <f>E40-F40</f>
        <v>34845</v>
      </c>
      <c r="H40" s="131">
        <f>IF(F40=0,0,(G40/F40)*100)</f>
        <v>0</v>
      </c>
    </row>
    <row r="41" spans="1:8" ht="2.25" customHeight="1">
      <c r="A41" s="125"/>
      <c r="B41" s="126"/>
      <c r="C41" s="127"/>
      <c r="D41" s="128"/>
      <c r="E41" s="137"/>
      <c r="F41" s="137"/>
      <c r="G41" s="130"/>
      <c r="H41" s="131"/>
    </row>
    <row r="42" spans="1:8" s="119" customFormat="1" ht="21.75" customHeight="1">
      <c r="A42" s="118" t="s">
        <v>144</v>
      </c>
      <c r="B42" s="139"/>
      <c r="C42" s="120"/>
      <c r="D42" s="141"/>
      <c r="E42" s="122">
        <f>SUM(E43:E44)</f>
        <v>1458582</v>
      </c>
      <c r="F42" s="122">
        <f>SUM(F43:F44)</f>
        <v>2180000</v>
      </c>
      <c r="G42" s="123">
        <f>SUM(G43:G44)</f>
        <v>-721418</v>
      </c>
      <c r="H42" s="133">
        <f>IF(F42=0,0,(G42/F42)*100)</f>
        <v>-33.092568807339454</v>
      </c>
    </row>
    <row r="43" spans="1:8" ht="15" customHeight="1">
      <c r="A43" s="125"/>
      <c r="B43" s="126" t="s">
        <v>145</v>
      </c>
      <c r="C43" s="127"/>
      <c r="D43" s="128"/>
      <c r="E43" s="129"/>
      <c r="F43" s="129"/>
      <c r="G43" s="130">
        <f>E43-F43</f>
        <v>0</v>
      </c>
      <c r="H43" s="142">
        <f>IF(F43=0,0,(G43/F43)*100)</f>
        <v>0</v>
      </c>
    </row>
    <row r="44" spans="1:8" ht="15" customHeight="1">
      <c r="A44" s="125"/>
      <c r="B44" s="126" t="s">
        <v>146</v>
      </c>
      <c r="C44" s="127"/>
      <c r="D44" s="128"/>
      <c r="E44" s="129">
        <v>1458582</v>
      </c>
      <c r="F44" s="129">
        <v>2180000</v>
      </c>
      <c r="G44" s="130">
        <f>E44-F44</f>
        <v>-721418</v>
      </c>
      <c r="H44" s="142">
        <f>IF(F44=0,0,(G44/F44)*100)</f>
        <v>-33.092568807339454</v>
      </c>
    </row>
    <row r="45" spans="1:8" ht="1.5" customHeight="1">
      <c r="A45" s="125"/>
      <c r="B45" s="143"/>
      <c r="C45" s="135"/>
      <c r="D45" s="128"/>
      <c r="E45" s="137"/>
      <c r="F45" s="137"/>
      <c r="G45" s="130">
        <f>E45-F45</f>
        <v>0</v>
      </c>
      <c r="H45" s="142"/>
    </row>
    <row r="46" spans="1:8" s="119" customFormat="1" ht="21.75" customHeight="1">
      <c r="A46" s="118" t="s">
        <v>147</v>
      </c>
      <c r="C46" s="140"/>
      <c r="D46" s="121"/>
      <c r="E46" s="122">
        <f>E38-E42</f>
        <v>-1423737</v>
      </c>
      <c r="F46" s="122">
        <f>F38-F42</f>
        <v>-2180000</v>
      </c>
      <c r="G46" s="123">
        <f>G38-G42</f>
        <v>756263</v>
      </c>
      <c r="H46" s="133">
        <f aca="true" t="shared" si="4" ref="H46:H51">IF(F46=0,0,(G46/F46)*100)</f>
        <v>-34.690963302752294</v>
      </c>
    </row>
    <row r="47" spans="1:8" s="119" customFormat="1" ht="21.75" customHeight="1">
      <c r="A47" s="118" t="s">
        <v>148</v>
      </c>
      <c r="C47" s="140"/>
      <c r="D47" s="121"/>
      <c r="E47" s="122">
        <f>E37+E46</f>
        <v>0</v>
      </c>
      <c r="F47" s="122">
        <f>F37+F46</f>
        <v>0</v>
      </c>
      <c r="G47" s="123">
        <f>G37+G46</f>
        <v>0</v>
      </c>
      <c r="H47" s="144">
        <f t="shared" si="4"/>
        <v>0</v>
      </c>
    </row>
    <row r="48" spans="1:8" s="119" customFormat="1" ht="21.75" customHeight="1">
      <c r="A48" s="118" t="s">
        <v>149</v>
      </c>
      <c r="C48" s="140"/>
      <c r="D48" s="121"/>
      <c r="E48" s="145"/>
      <c r="F48" s="145"/>
      <c r="G48" s="123">
        <f>E48-F48</f>
        <v>0</v>
      </c>
      <c r="H48" s="144">
        <f t="shared" si="4"/>
        <v>0</v>
      </c>
    </row>
    <row r="49" spans="1:8" s="119" customFormat="1" ht="21.75" customHeight="1">
      <c r="A49" s="118" t="s">
        <v>150</v>
      </c>
      <c r="C49" s="140"/>
      <c r="D49" s="121"/>
      <c r="E49" s="145"/>
      <c r="F49" s="145"/>
      <c r="G49" s="123">
        <f>E49-F49</f>
        <v>0</v>
      </c>
      <c r="H49" s="144">
        <f t="shared" si="4"/>
        <v>0</v>
      </c>
    </row>
    <row r="50" spans="1:8" s="119" customFormat="1" ht="21.75" customHeight="1">
      <c r="A50" s="118" t="s">
        <v>151</v>
      </c>
      <c r="C50" s="140"/>
      <c r="D50" s="121"/>
      <c r="E50" s="145"/>
      <c r="F50" s="145"/>
      <c r="G50" s="123">
        <f>E50-F50</f>
        <v>0</v>
      </c>
      <c r="H50" s="144">
        <f t="shared" si="4"/>
        <v>0</v>
      </c>
    </row>
    <row r="51" spans="1:8" s="153" customFormat="1" ht="21.75" customHeight="1">
      <c r="A51" s="146" t="s">
        <v>152</v>
      </c>
      <c r="B51" s="147"/>
      <c r="C51" s="148"/>
      <c r="D51" s="149"/>
      <c r="E51" s="150">
        <f>E47-E48+E49+E50</f>
        <v>0</v>
      </c>
      <c r="F51" s="150">
        <f>F47-F48+F49+F50</f>
        <v>0</v>
      </c>
      <c r="G51" s="151">
        <f>E51-F51</f>
        <v>0</v>
      </c>
      <c r="H51" s="152">
        <f t="shared" si="4"/>
        <v>0</v>
      </c>
    </row>
    <row r="52" ht="13.5" customHeight="1">
      <c r="A52" s="154"/>
    </row>
    <row r="53" ht="13.5" customHeight="1">
      <c r="A53" s="154"/>
    </row>
  </sheetData>
  <mergeCells count="36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1:H1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A2" sqref="A2:L2"/>
    </sheetView>
  </sheetViews>
  <sheetFormatPr defaultColWidth="9.00390625" defaultRowHeight="16.5"/>
  <cols>
    <col min="1" max="1" width="2.25390625" style="88" customWidth="1"/>
    <col min="2" max="2" width="2.25390625" style="89" customWidth="1"/>
    <col min="3" max="3" width="17.625" style="85" customWidth="1"/>
    <col min="4" max="4" width="0.6171875" style="85" customWidth="1"/>
    <col min="5" max="5" width="19.25390625" style="90" customWidth="1"/>
    <col min="6" max="6" width="7.375" style="90" customWidth="1"/>
    <col min="7" max="7" width="1.875" style="96" customWidth="1"/>
    <col min="8" max="8" width="2.25390625" style="96" customWidth="1"/>
    <col min="9" max="9" width="17.875" style="96" customWidth="1"/>
    <col min="10" max="10" width="0.6171875" style="96" customWidth="1"/>
    <col min="11" max="11" width="19.625" style="96" customWidth="1"/>
    <col min="12" max="12" width="7.25390625" style="96" customWidth="1"/>
    <col min="13" max="16384" width="9.00390625" style="96" customWidth="1"/>
  </cols>
  <sheetData>
    <row r="1" spans="1:6" s="2" customFormat="1" ht="30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4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21.7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24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27343450095.5</v>
      </c>
      <c r="F6" s="28">
        <f aca="true" t="shared" si="0" ref="F6:F53">IF(E$6&gt;0,(E6/E$6)*100,0)</f>
        <v>100</v>
      </c>
      <c r="G6" s="29"/>
      <c r="H6" s="26" t="s">
        <v>8</v>
      </c>
      <c r="I6" s="15"/>
      <c r="J6" s="27"/>
      <c r="K6" s="28">
        <f>K7+K17+K24+K27+K30</f>
        <v>16066420819</v>
      </c>
      <c r="L6" s="30">
        <f aca="true" t="shared" si="1" ref="L6:L35">IF(K$59&gt;0,(K6/K$59)*100,0)</f>
        <v>58.75784059029223</v>
      </c>
    </row>
    <row r="7" spans="1:12" s="37" customFormat="1" ht="13.5" customHeight="1">
      <c r="A7" s="32" t="s">
        <v>9</v>
      </c>
      <c r="B7" s="33"/>
      <c r="C7" s="33"/>
      <c r="D7" s="34"/>
      <c r="E7" s="28">
        <f>SUM(E8:E17)</f>
        <v>26808711683.5</v>
      </c>
      <c r="F7" s="28">
        <f t="shared" si="0"/>
        <v>98.04436378682146</v>
      </c>
      <c r="G7" s="35" t="s">
        <v>10</v>
      </c>
      <c r="H7" s="33"/>
      <c r="I7" s="33"/>
      <c r="J7" s="34"/>
      <c r="K7" s="28">
        <f>SUM(K8:K16)</f>
        <v>94321928</v>
      </c>
      <c r="L7" s="36">
        <f t="shared" si="1"/>
        <v>0.3449525486746198</v>
      </c>
    </row>
    <row r="8" spans="1:12" s="46" customFormat="1" ht="13.5" customHeight="1">
      <c r="A8" s="7"/>
      <c r="B8" s="38" t="s">
        <v>11</v>
      </c>
      <c r="C8" s="39"/>
      <c r="D8" s="40"/>
      <c r="E8" s="41">
        <v>1157265</v>
      </c>
      <c r="F8" s="42">
        <f t="shared" si="0"/>
        <v>0.004232329848494338</v>
      </c>
      <c r="G8" s="43"/>
      <c r="H8" s="44" t="s">
        <v>12</v>
      </c>
      <c r="I8" s="39"/>
      <c r="J8" s="40"/>
      <c r="K8" s="41"/>
      <c r="L8" s="45">
        <f t="shared" si="1"/>
        <v>0</v>
      </c>
    </row>
    <row r="9" spans="1:12" s="46" customFormat="1" ht="13.5" customHeight="1">
      <c r="A9" s="7"/>
      <c r="B9" s="38" t="s">
        <v>13</v>
      </c>
      <c r="C9" s="39"/>
      <c r="D9" s="40"/>
      <c r="E9" s="41"/>
      <c r="F9" s="42">
        <f t="shared" si="0"/>
        <v>0</v>
      </c>
      <c r="G9" s="43"/>
      <c r="H9" s="44" t="s">
        <v>14</v>
      </c>
      <c r="I9" s="39"/>
      <c r="J9" s="40"/>
      <c r="K9" s="41"/>
      <c r="L9" s="45">
        <f t="shared" si="1"/>
        <v>0</v>
      </c>
    </row>
    <row r="10" spans="1:12" s="46" customFormat="1" ht="13.5" customHeight="1">
      <c r="A10" s="7"/>
      <c r="B10" s="38" t="s">
        <v>15</v>
      </c>
      <c r="C10" s="38"/>
      <c r="D10" s="47"/>
      <c r="E10" s="41">
        <v>22634219999.5</v>
      </c>
      <c r="F10" s="42">
        <f t="shared" si="0"/>
        <v>82.77748389631704</v>
      </c>
      <c r="G10" s="43"/>
      <c r="H10" s="38" t="s">
        <v>16</v>
      </c>
      <c r="I10" s="39"/>
      <c r="J10" s="40"/>
      <c r="K10" s="41"/>
      <c r="L10" s="45">
        <f t="shared" si="1"/>
        <v>0</v>
      </c>
    </row>
    <row r="11" spans="1:12" s="46" customFormat="1" ht="13.5" customHeight="1">
      <c r="A11" s="7"/>
      <c r="B11" s="38" t="s">
        <v>17</v>
      </c>
      <c r="C11" s="38"/>
      <c r="D11" s="47"/>
      <c r="E11" s="41">
        <v>3674720025</v>
      </c>
      <c r="F11" s="42">
        <f t="shared" si="0"/>
        <v>13.439123490874916</v>
      </c>
      <c r="G11" s="43"/>
      <c r="H11" s="38" t="s">
        <v>18</v>
      </c>
      <c r="I11" s="39"/>
      <c r="J11" s="40"/>
      <c r="K11" s="41"/>
      <c r="L11" s="45">
        <f t="shared" si="1"/>
        <v>0</v>
      </c>
    </row>
    <row r="12" spans="1:12" s="46" customFormat="1" ht="13.5" customHeight="1">
      <c r="A12" s="7"/>
      <c r="B12" s="38" t="s">
        <v>19</v>
      </c>
      <c r="C12" s="38"/>
      <c r="D12" s="47"/>
      <c r="E12" s="41">
        <v>415121814</v>
      </c>
      <c r="F12" s="42">
        <f t="shared" si="0"/>
        <v>1.5181764281761867</v>
      </c>
      <c r="G12" s="48"/>
      <c r="H12" s="38" t="s">
        <v>20</v>
      </c>
      <c r="I12" s="39"/>
      <c r="J12" s="40"/>
      <c r="K12" s="41">
        <v>94321928</v>
      </c>
      <c r="L12" s="45">
        <f t="shared" si="1"/>
        <v>0.3449525486746198</v>
      </c>
    </row>
    <row r="13" spans="1:12" s="46" customFormat="1" ht="13.5" customHeight="1">
      <c r="A13" s="7"/>
      <c r="B13" s="38" t="s">
        <v>21</v>
      </c>
      <c r="C13" s="38"/>
      <c r="D13" s="47"/>
      <c r="E13" s="41"/>
      <c r="F13" s="42">
        <f t="shared" si="0"/>
        <v>0</v>
      </c>
      <c r="G13" s="48"/>
      <c r="H13" s="38" t="s">
        <v>22</v>
      </c>
      <c r="I13" s="39"/>
      <c r="J13" s="40"/>
      <c r="K13" s="41"/>
      <c r="L13" s="45">
        <f t="shared" si="1"/>
        <v>0</v>
      </c>
    </row>
    <row r="14" spans="1:12" s="46" customFormat="1" ht="13.5" customHeight="1">
      <c r="A14" s="7"/>
      <c r="B14" s="38" t="s">
        <v>23</v>
      </c>
      <c r="C14" s="38"/>
      <c r="D14" s="47"/>
      <c r="E14" s="41"/>
      <c r="F14" s="42">
        <f t="shared" si="0"/>
        <v>0</v>
      </c>
      <c r="G14" s="48"/>
      <c r="H14" s="38" t="s">
        <v>24</v>
      </c>
      <c r="I14" s="39"/>
      <c r="J14" s="40"/>
      <c r="K14" s="41"/>
      <c r="L14" s="45">
        <f t="shared" si="1"/>
        <v>0</v>
      </c>
    </row>
    <row r="15" spans="1:12" s="46" customFormat="1" ht="13.5" customHeight="1">
      <c r="A15" s="7"/>
      <c r="B15" s="38" t="s">
        <v>25</v>
      </c>
      <c r="C15" s="38"/>
      <c r="D15" s="47"/>
      <c r="E15" s="41">
        <v>71524700</v>
      </c>
      <c r="F15" s="42">
        <f t="shared" si="0"/>
        <v>0.26157891469508104</v>
      </c>
      <c r="G15" s="48"/>
      <c r="H15" s="38" t="s">
        <v>26</v>
      </c>
      <c r="I15" s="39"/>
      <c r="J15" s="40"/>
      <c r="K15" s="41"/>
      <c r="L15" s="45">
        <f t="shared" si="1"/>
        <v>0</v>
      </c>
    </row>
    <row r="16" spans="1:12" s="46" customFormat="1" ht="13.5" customHeight="1">
      <c r="A16" s="7"/>
      <c r="B16" s="38" t="s">
        <v>27</v>
      </c>
      <c r="C16" s="38"/>
      <c r="D16" s="47"/>
      <c r="E16" s="41">
        <v>11967880</v>
      </c>
      <c r="F16" s="42">
        <f t="shared" si="0"/>
        <v>0.043768726909738404</v>
      </c>
      <c r="G16" s="49"/>
      <c r="H16" s="38" t="s">
        <v>28</v>
      </c>
      <c r="I16" s="38"/>
      <c r="J16" s="47"/>
      <c r="K16" s="41"/>
      <c r="L16" s="45">
        <f t="shared" si="1"/>
        <v>0</v>
      </c>
    </row>
    <row r="17" spans="1:12" s="46" customFormat="1" ht="13.5" customHeight="1">
      <c r="A17" s="7"/>
      <c r="B17" s="38" t="s">
        <v>29</v>
      </c>
      <c r="C17" s="38"/>
      <c r="D17" s="47"/>
      <c r="E17" s="41"/>
      <c r="F17" s="42">
        <f t="shared" si="0"/>
        <v>0</v>
      </c>
      <c r="G17" s="35" t="s">
        <v>30</v>
      </c>
      <c r="H17" s="32"/>
      <c r="I17" s="32"/>
      <c r="J17" s="34"/>
      <c r="K17" s="28">
        <f>SUM(K18:K23)</f>
        <v>0</v>
      </c>
      <c r="L17" s="36">
        <f t="shared" si="1"/>
        <v>0</v>
      </c>
    </row>
    <row r="18" spans="1:12" s="46" customFormat="1" ht="13.5" customHeight="1">
      <c r="A18" s="32" t="s">
        <v>31</v>
      </c>
      <c r="B18" s="33"/>
      <c r="C18" s="33"/>
      <c r="D18" s="47"/>
      <c r="E18" s="28">
        <f>SUM(E19:E26)</f>
        <v>0</v>
      </c>
      <c r="F18" s="28">
        <f t="shared" si="0"/>
        <v>0</v>
      </c>
      <c r="G18" s="48"/>
      <c r="H18" s="50" t="s">
        <v>32</v>
      </c>
      <c r="I18" s="51"/>
      <c r="J18" s="52"/>
      <c r="K18" s="41"/>
      <c r="L18" s="45">
        <f t="shared" si="1"/>
        <v>0</v>
      </c>
    </row>
    <row r="19" spans="2:12" s="46" customFormat="1" ht="13.5" customHeight="1">
      <c r="B19" s="38" t="s">
        <v>33</v>
      </c>
      <c r="C19" s="38"/>
      <c r="D19" s="34"/>
      <c r="E19" s="41"/>
      <c r="F19" s="42">
        <f t="shared" si="0"/>
        <v>0</v>
      </c>
      <c r="G19" s="43"/>
      <c r="H19" s="38" t="s">
        <v>34</v>
      </c>
      <c r="I19" s="39"/>
      <c r="J19" s="40"/>
      <c r="K19" s="41"/>
      <c r="L19" s="45">
        <f t="shared" si="1"/>
        <v>0</v>
      </c>
    </row>
    <row r="20" spans="1:12" s="37" customFormat="1" ht="13.5" customHeight="1">
      <c r="A20" s="53"/>
      <c r="B20" s="38" t="s">
        <v>35</v>
      </c>
      <c r="C20" s="38"/>
      <c r="D20" s="47"/>
      <c r="E20" s="41"/>
      <c r="F20" s="42">
        <f t="shared" si="0"/>
        <v>0</v>
      </c>
      <c r="G20" s="48"/>
      <c r="H20" s="38" t="s">
        <v>36</v>
      </c>
      <c r="I20" s="39"/>
      <c r="J20" s="40"/>
      <c r="K20" s="41"/>
      <c r="L20" s="45">
        <f t="shared" si="1"/>
        <v>0</v>
      </c>
    </row>
    <row r="21" spans="1:12" s="37" customFormat="1" ht="13.5" customHeight="1">
      <c r="A21" s="7"/>
      <c r="B21" s="38" t="s">
        <v>37</v>
      </c>
      <c r="C21" s="38"/>
      <c r="D21" s="47"/>
      <c r="E21" s="41"/>
      <c r="F21" s="42">
        <f t="shared" si="0"/>
        <v>0</v>
      </c>
      <c r="G21" s="43"/>
      <c r="H21" s="38" t="s">
        <v>38</v>
      </c>
      <c r="I21" s="39"/>
      <c r="J21" s="40"/>
      <c r="K21" s="41"/>
      <c r="L21" s="45">
        <f t="shared" si="1"/>
        <v>0</v>
      </c>
    </row>
    <row r="22" spans="1:12" s="46" customFormat="1" ht="13.5" customHeight="1">
      <c r="A22" s="7"/>
      <c r="B22" s="38" t="s">
        <v>39</v>
      </c>
      <c r="C22" s="38"/>
      <c r="D22" s="47"/>
      <c r="E22" s="41"/>
      <c r="F22" s="42">
        <f t="shared" si="0"/>
        <v>0</v>
      </c>
      <c r="G22" s="43"/>
      <c r="H22" s="38" t="s">
        <v>40</v>
      </c>
      <c r="I22" s="39"/>
      <c r="J22" s="40"/>
      <c r="K22" s="41"/>
      <c r="L22" s="45">
        <f t="shared" si="1"/>
        <v>0</v>
      </c>
    </row>
    <row r="23" spans="1:12" s="46" customFormat="1" ht="13.5" customHeight="1">
      <c r="A23" s="7"/>
      <c r="B23" s="38" t="s">
        <v>41</v>
      </c>
      <c r="C23" s="38"/>
      <c r="D23" s="47"/>
      <c r="E23" s="41"/>
      <c r="F23" s="42">
        <f t="shared" si="0"/>
        <v>0</v>
      </c>
      <c r="G23" s="43"/>
      <c r="H23" s="38" t="s">
        <v>42</v>
      </c>
      <c r="I23" s="39"/>
      <c r="J23" s="40"/>
      <c r="K23" s="41"/>
      <c r="L23" s="45">
        <f t="shared" si="1"/>
        <v>0</v>
      </c>
    </row>
    <row r="24" spans="1:12" s="46" customFormat="1" ht="13.5" customHeight="1">
      <c r="A24" s="7"/>
      <c r="B24" s="38" t="s">
        <v>43</v>
      </c>
      <c r="C24" s="38"/>
      <c r="D24" s="47"/>
      <c r="E24" s="41"/>
      <c r="F24" s="42">
        <f t="shared" si="0"/>
        <v>0</v>
      </c>
      <c r="G24" s="35" t="s">
        <v>44</v>
      </c>
      <c r="H24" s="32"/>
      <c r="I24" s="32"/>
      <c r="J24" s="34"/>
      <c r="K24" s="28">
        <f>SUM(K25:K26)</f>
        <v>0</v>
      </c>
      <c r="L24" s="36">
        <f t="shared" si="1"/>
        <v>0</v>
      </c>
    </row>
    <row r="25" spans="1:12" s="46" customFormat="1" ht="13.5" customHeight="1">
      <c r="A25" s="7"/>
      <c r="B25" s="38" t="s">
        <v>45</v>
      </c>
      <c r="C25" s="38"/>
      <c r="D25" s="47"/>
      <c r="E25" s="41"/>
      <c r="F25" s="42">
        <f t="shared" si="0"/>
        <v>0</v>
      </c>
      <c r="G25" s="43"/>
      <c r="H25" s="38" t="s">
        <v>46</v>
      </c>
      <c r="I25" s="39"/>
      <c r="J25" s="40"/>
      <c r="K25" s="41"/>
      <c r="L25" s="45">
        <f t="shared" si="1"/>
        <v>0</v>
      </c>
    </row>
    <row r="26" spans="1:12" s="46" customFormat="1" ht="13.5" customHeight="1">
      <c r="A26" s="7"/>
      <c r="B26" s="38" t="s">
        <v>47</v>
      </c>
      <c r="C26" s="38"/>
      <c r="D26" s="47"/>
      <c r="E26" s="41"/>
      <c r="F26" s="42">
        <f t="shared" si="0"/>
        <v>0</v>
      </c>
      <c r="G26" s="43"/>
      <c r="H26" s="38" t="s">
        <v>48</v>
      </c>
      <c r="I26" s="39"/>
      <c r="J26" s="40"/>
      <c r="K26" s="41"/>
      <c r="L26" s="45">
        <f t="shared" si="1"/>
        <v>0</v>
      </c>
    </row>
    <row r="27" spans="1:12" s="46" customFormat="1" ht="13.5" customHeight="1">
      <c r="A27" s="32" t="s">
        <v>49</v>
      </c>
      <c r="B27" s="33"/>
      <c r="C27" s="33"/>
      <c r="D27" s="47"/>
      <c r="E27" s="28">
        <f>SUM(E28:E30)</f>
        <v>0</v>
      </c>
      <c r="F27" s="28">
        <f t="shared" si="0"/>
        <v>0</v>
      </c>
      <c r="G27" s="35" t="s">
        <v>50</v>
      </c>
      <c r="H27" s="32"/>
      <c r="I27" s="32"/>
      <c r="J27" s="34"/>
      <c r="K27" s="28">
        <f>K28+K29</f>
        <v>25551040</v>
      </c>
      <c r="L27" s="36">
        <f t="shared" si="1"/>
        <v>0.09344482832546804</v>
      </c>
    </row>
    <row r="28" spans="1:12" s="46" customFormat="1" ht="13.5" customHeight="1">
      <c r="A28" s="7"/>
      <c r="B28" s="38" t="s">
        <v>51</v>
      </c>
      <c r="C28" s="38"/>
      <c r="D28" s="47"/>
      <c r="E28" s="41"/>
      <c r="F28" s="42">
        <f t="shared" si="0"/>
        <v>0</v>
      </c>
      <c r="G28" s="54"/>
      <c r="H28" s="38" t="s">
        <v>52</v>
      </c>
      <c r="I28" s="39"/>
      <c r="J28" s="34"/>
      <c r="K28" s="41">
        <v>25551040</v>
      </c>
      <c r="L28" s="45">
        <f t="shared" si="1"/>
        <v>0.09344482832546804</v>
      </c>
    </row>
    <row r="29" spans="2:12" s="37" customFormat="1" ht="13.5" customHeight="1">
      <c r="B29" s="38" t="s">
        <v>53</v>
      </c>
      <c r="C29" s="38"/>
      <c r="D29" s="34"/>
      <c r="E29" s="41"/>
      <c r="F29" s="42">
        <f t="shared" si="0"/>
        <v>0</v>
      </c>
      <c r="G29" s="48"/>
      <c r="H29" s="38" t="s">
        <v>54</v>
      </c>
      <c r="I29" s="39"/>
      <c r="J29" s="40"/>
      <c r="K29" s="41"/>
      <c r="L29" s="45">
        <f t="shared" si="1"/>
        <v>0</v>
      </c>
    </row>
    <row r="30" spans="1:12" s="37" customFormat="1" ht="13.5" customHeight="1">
      <c r="A30" s="7"/>
      <c r="B30" s="38" t="s">
        <v>55</v>
      </c>
      <c r="C30" s="38"/>
      <c r="D30" s="47"/>
      <c r="E30" s="41"/>
      <c r="F30" s="42">
        <f t="shared" si="0"/>
        <v>0</v>
      </c>
      <c r="G30" s="35" t="s">
        <v>56</v>
      </c>
      <c r="H30" s="32"/>
      <c r="I30" s="32"/>
      <c r="J30" s="34"/>
      <c r="K30" s="28">
        <f>SUM(K31:K35)</f>
        <v>15946547851</v>
      </c>
      <c r="L30" s="36">
        <f t="shared" si="1"/>
        <v>58.319443213292146</v>
      </c>
    </row>
    <row r="31" spans="1:12" s="37" customFormat="1" ht="13.5" customHeight="1">
      <c r="A31" s="32" t="s">
        <v>57</v>
      </c>
      <c r="B31" s="33"/>
      <c r="C31" s="33"/>
      <c r="D31" s="47"/>
      <c r="E31" s="28">
        <f>SUM(E32:E42)</f>
        <v>532287127</v>
      </c>
      <c r="F31" s="28">
        <f t="shared" si="0"/>
        <v>1.9466714154246403</v>
      </c>
      <c r="G31" s="48"/>
      <c r="H31" s="38" t="s">
        <v>58</v>
      </c>
      <c r="I31" s="39"/>
      <c r="J31" s="40"/>
      <c r="K31" s="41">
        <v>15944988351</v>
      </c>
      <c r="L31" s="45">
        <f t="shared" si="1"/>
        <v>58.31373983645216</v>
      </c>
    </row>
    <row r="32" spans="1:12" s="37" customFormat="1" ht="13.5" customHeight="1">
      <c r="A32" s="7"/>
      <c r="B32" s="38" t="s">
        <v>59</v>
      </c>
      <c r="C32" s="38"/>
      <c r="D32" s="47"/>
      <c r="E32" s="41">
        <v>294981555</v>
      </c>
      <c r="F32" s="42">
        <f t="shared" si="0"/>
        <v>1.0788015190831608</v>
      </c>
      <c r="G32" s="48"/>
      <c r="H32" s="38" t="s">
        <v>60</v>
      </c>
      <c r="I32" s="39"/>
      <c r="J32" s="40"/>
      <c r="K32" s="41">
        <v>1559500</v>
      </c>
      <c r="L32" s="45">
        <f t="shared" si="1"/>
        <v>0.005703376839986451</v>
      </c>
    </row>
    <row r="33" spans="2:12" s="37" customFormat="1" ht="13.5" customHeight="1">
      <c r="B33" s="38" t="s">
        <v>61</v>
      </c>
      <c r="C33" s="38"/>
      <c r="D33" s="34"/>
      <c r="E33" s="41"/>
      <c r="F33" s="42">
        <f t="shared" si="0"/>
        <v>0</v>
      </c>
      <c r="G33" s="48"/>
      <c r="H33" s="38" t="s">
        <v>62</v>
      </c>
      <c r="I33" s="39"/>
      <c r="J33" s="40"/>
      <c r="K33" s="41"/>
      <c r="L33" s="45">
        <f t="shared" si="1"/>
        <v>0</v>
      </c>
    </row>
    <row r="34" spans="1:12" s="46" customFormat="1" ht="13.5" customHeight="1">
      <c r="A34" s="7"/>
      <c r="B34" s="38" t="s">
        <v>63</v>
      </c>
      <c r="C34" s="38"/>
      <c r="D34" s="47"/>
      <c r="E34" s="41">
        <v>198454449</v>
      </c>
      <c r="F34" s="42">
        <f t="shared" si="0"/>
        <v>0.7257842309835666</v>
      </c>
      <c r="G34" s="43"/>
      <c r="H34" s="38" t="s">
        <v>64</v>
      </c>
      <c r="I34" s="39"/>
      <c r="J34" s="40"/>
      <c r="K34" s="41"/>
      <c r="L34" s="45">
        <f t="shared" si="1"/>
        <v>0</v>
      </c>
    </row>
    <row r="35" spans="1:12" s="46" customFormat="1" ht="13.5" customHeight="1">
      <c r="A35" s="7"/>
      <c r="B35" s="38" t="s">
        <v>65</v>
      </c>
      <c r="C35" s="38"/>
      <c r="D35" s="47"/>
      <c r="E35" s="41">
        <v>26690866</v>
      </c>
      <c r="F35" s="42">
        <f t="shared" si="0"/>
        <v>0.09761338056016787</v>
      </c>
      <c r="G35" s="43"/>
      <c r="H35" s="38" t="s">
        <v>66</v>
      </c>
      <c r="I35" s="39"/>
      <c r="J35" s="40"/>
      <c r="K35" s="41"/>
      <c r="L35" s="45">
        <f t="shared" si="1"/>
        <v>0</v>
      </c>
    </row>
    <row r="36" spans="1:12" s="46" customFormat="1" ht="13.5" customHeight="1">
      <c r="A36" s="7"/>
      <c r="B36" s="38" t="s">
        <v>67</v>
      </c>
      <c r="C36" s="38"/>
      <c r="D36" s="47"/>
      <c r="E36" s="41">
        <v>5493377</v>
      </c>
      <c r="F36" s="42">
        <f t="shared" si="0"/>
        <v>0.020090284806100832</v>
      </c>
      <c r="G36" s="48"/>
      <c r="H36" s="38"/>
      <c r="I36" s="39"/>
      <c r="J36" s="40"/>
      <c r="K36" s="42"/>
      <c r="L36" s="45"/>
    </row>
    <row r="37" spans="1:12" s="46" customFormat="1" ht="13.5" customHeight="1">
      <c r="A37" s="7"/>
      <c r="B37" s="38" t="s">
        <v>68</v>
      </c>
      <c r="C37" s="38"/>
      <c r="D37" s="47"/>
      <c r="E37" s="41">
        <v>6666880</v>
      </c>
      <c r="F37" s="42">
        <f t="shared" si="0"/>
        <v>0.024381999991644032</v>
      </c>
      <c r="G37" s="43"/>
      <c r="H37" s="55" t="s">
        <v>69</v>
      </c>
      <c r="I37" s="56"/>
      <c r="J37" s="57"/>
      <c r="K37" s="28">
        <f>K38+K41+K43+K47+K54+K56</f>
        <v>11277029276.5</v>
      </c>
      <c r="L37" s="36">
        <f aca="true" t="shared" si="2" ref="L37:L57">IF(K$59&gt;0,(K37/K$59)*100,0)</f>
        <v>41.24215940970776</v>
      </c>
    </row>
    <row r="38" spans="1:12" s="46" customFormat="1" ht="13.5" customHeight="1">
      <c r="A38" s="7"/>
      <c r="B38" s="38" t="s">
        <v>70</v>
      </c>
      <c r="C38" s="38"/>
      <c r="D38" s="47"/>
      <c r="E38" s="41"/>
      <c r="F38" s="42">
        <f t="shared" si="0"/>
        <v>0</v>
      </c>
      <c r="G38" s="35" t="s">
        <v>71</v>
      </c>
      <c r="H38" s="32"/>
      <c r="I38" s="32"/>
      <c r="J38" s="34"/>
      <c r="K38" s="28">
        <f>SUM(K39:K40)</f>
        <v>10000000000</v>
      </c>
      <c r="L38" s="36">
        <f t="shared" si="2"/>
        <v>36.571829688916004</v>
      </c>
    </row>
    <row r="39" spans="1:12" s="46" customFormat="1" ht="13.5" customHeight="1">
      <c r="A39" s="7"/>
      <c r="B39" s="38" t="s">
        <v>72</v>
      </c>
      <c r="C39" s="38"/>
      <c r="D39" s="47"/>
      <c r="E39" s="41"/>
      <c r="F39" s="42">
        <f t="shared" si="0"/>
        <v>0</v>
      </c>
      <c r="G39" s="49"/>
      <c r="H39" s="38" t="s">
        <v>71</v>
      </c>
      <c r="I39" s="39"/>
      <c r="J39" s="40"/>
      <c r="K39" s="41">
        <v>10000000000</v>
      </c>
      <c r="L39" s="45">
        <f t="shared" si="2"/>
        <v>36.571829688916004</v>
      </c>
    </row>
    <row r="40" spans="1:12" s="46" customFormat="1" ht="13.5" customHeight="1">
      <c r="A40" s="7"/>
      <c r="B40" s="38" t="s">
        <v>73</v>
      </c>
      <c r="C40" s="38"/>
      <c r="D40" s="47"/>
      <c r="E40" s="41"/>
      <c r="F40" s="42">
        <f t="shared" si="0"/>
        <v>0</v>
      </c>
      <c r="G40" s="48"/>
      <c r="H40" s="38" t="s">
        <v>74</v>
      </c>
      <c r="I40" s="39"/>
      <c r="J40" s="40"/>
      <c r="K40" s="41"/>
      <c r="L40" s="45">
        <f t="shared" si="2"/>
        <v>0</v>
      </c>
    </row>
    <row r="41" spans="1:12" s="46" customFormat="1" ht="13.5" customHeight="1">
      <c r="A41" s="7"/>
      <c r="B41" s="38" t="s">
        <v>75</v>
      </c>
      <c r="C41" s="38"/>
      <c r="D41" s="47"/>
      <c r="E41" s="41"/>
      <c r="F41" s="42">
        <f t="shared" si="0"/>
        <v>0</v>
      </c>
      <c r="G41" s="35" t="s">
        <v>76</v>
      </c>
      <c r="H41" s="32"/>
      <c r="I41" s="32"/>
      <c r="J41" s="34"/>
      <c r="K41" s="28">
        <f>K42</f>
        <v>264818</v>
      </c>
      <c r="L41" s="36">
        <f t="shared" si="2"/>
        <v>0.0009684878794559359</v>
      </c>
    </row>
    <row r="42" spans="1:12" s="46" customFormat="1" ht="13.5" customHeight="1">
      <c r="A42" s="7"/>
      <c r="B42" s="38" t="s">
        <v>77</v>
      </c>
      <c r="C42" s="38"/>
      <c r="D42" s="47"/>
      <c r="E42" s="41"/>
      <c r="F42" s="42">
        <f t="shared" si="0"/>
        <v>0</v>
      </c>
      <c r="G42" s="49"/>
      <c r="H42" s="38" t="s">
        <v>76</v>
      </c>
      <c r="I42" s="38"/>
      <c r="J42" s="47"/>
      <c r="K42" s="41">
        <v>264818</v>
      </c>
      <c r="L42" s="45">
        <f t="shared" si="2"/>
        <v>0.0009684878794559359</v>
      </c>
    </row>
    <row r="43" spans="1:16" s="46" customFormat="1" ht="13.5" customHeight="1">
      <c r="A43" s="32" t="s">
        <v>78</v>
      </c>
      <c r="B43" s="33"/>
      <c r="C43" s="33"/>
      <c r="D43" s="47"/>
      <c r="E43" s="28">
        <f>SUM(E44:E45)</f>
        <v>0</v>
      </c>
      <c r="F43" s="28">
        <f t="shared" si="0"/>
        <v>0</v>
      </c>
      <c r="G43" s="35" t="s">
        <v>79</v>
      </c>
      <c r="H43" s="32"/>
      <c r="I43" s="32"/>
      <c r="J43" s="34"/>
      <c r="K43" s="28">
        <f>SUM(K44:K46)</f>
        <v>1236166592.5</v>
      </c>
      <c r="L43" s="36">
        <f t="shared" si="2"/>
        <v>4.5208874088037625</v>
      </c>
      <c r="M43" s="53"/>
      <c r="N43" s="58"/>
      <c r="O43" s="59"/>
      <c r="P43" s="60"/>
    </row>
    <row r="44" spans="1:16" s="46" customFormat="1" ht="13.5" customHeight="1">
      <c r="A44" s="7"/>
      <c r="B44" s="38" t="s">
        <v>80</v>
      </c>
      <c r="C44" s="38"/>
      <c r="D44" s="47"/>
      <c r="E44" s="41"/>
      <c r="F44" s="42">
        <f t="shared" si="0"/>
        <v>0</v>
      </c>
      <c r="G44" s="61"/>
      <c r="H44" s="38" t="s">
        <v>81</v>
      </c>
      <c r="I44" s="38"/>
      <c r="J44" s="47"/>
      <c r="K44" s="41">
        <v>1236166592.5</v>
      </c>
      <c r="L44" s="45">
        <f t="shared" si="2"/>
        <v>4.5208874088037625</v>
      </c>
      <c r="M44" s="53"/>
      <c r="N44" s="58"/>
      <c r="O44" s="59"/>
      <c r="P44" s="60"/>
    </row>
    <row r="45" spans="2:16" s="46" customFormat="1" ht="13.5" customHeight="1">
      <c r="B45" s="38" t="s">
        <v>82</v>
      </c>
      <c r="C45" s="38"/>
      <c r="D45" s="34"/>
      <c r="E45" s="41"/>
      <c r="F45" s="42">
        <f t="shared" si="0"/>
        <v>0</v>
      </c>
      <c r="G45" s="49"/>
      <c r="H45" s="38" t="s">
        <v>83</v>
      </c>
      <c r="I45" s="38"/>
      <c r="J45" s="47"/>
      <c r="K45" s="41"/>
      <c r="L45" s="45">
        <f t="shared" si="2"/>
        <v>0</v>
      </c>
      <c r="M45" s="53"/>
      <c r="N45" s="58"/>
      <c r="O45" s="59"/>
      <c r="P45" s="60"/>
    </row>
    <row r="46" spans="1:16" s="37" customFormat="1" ht="13.5" customHeight="1">
      <c r="A46" s="32" t="s">
        <v>84</v>
      </c>
      <c r="B46" s="33"/>
      <c r="C46" s="33"/>
      <c r="D46" s="47"/>
      <c r="E46" s="28">
        <f>E47</f>
        <v>1940035</v>
      </c>
      <c r="F46" s="28">
        <f t="shared" si="0"/>
        <v>0.007095062961053615</v>
      </c>
      <c r="G46" s="43"/>
      <c r="H46" s="38" t="s">
        <v>85</v>
      </c>
      <c r="I46" s="39"/>
      <c r="J46" s="40"/>
      <c r="K46" s="41"/>
      <c r="L46" s="45">
        <f t="shared" si="2"/>
        <v>0</v>
      </c>
      <c r="M46" s="53"/>
      <c r="N46" s="58"/>
      <c r="O46" s="59"/>
      <c r="P46" s="60"/>
    </row>
    <row r="47" spans="1:16" s="37" customFormat="1" ht="13.5" customHeight="1">
      <c r="A47" s="7"/>
      <c r="B47" s="38" t="s">
        <v>86</v>
      </c>
      <c r="C47" s="38"/>
      <c r="D47" s="47"/>
      <c r="E47" s="41">
        <v>1940035</v>
      </c>
      <c r="F47" s="42">
        <f t="shared" si="0"/>
        <v>0.007095062961053615</v>
      </c>
      <c r="G47" s="35" t="s">
        <v>87</v>
      </c>
      <c r="H47" s="32"/>
      <c r="I47" s="32"/>
      <c r="J47" s="34"/>
      <c r="K47" s="28">
        <f>SUM(K48:K53)</f>
        <v>40597866</v>
      </c>
      <c r="L47" s="36">
        <f t="shared" si="2"/>
        <v>0.14847382410854335</v>
      </c>
      <c r="M47" s="53"/>
      <c r="N47" s="58"/>
      <c r="O47" s="59"/>
      <c r="P47" s="60"/>
    </row>
    <row r="48" spans="1:16" s="46" customFormat="1" ht="13.5" customHeight="1">
      <c r="A48" s="32" t="s">
        <v>88</v>
      </c>
      <c r="B48" s="33"/>
      <c r="C48" s="33"/>
      <c r="D48" s="34"/>
      <c r="E48" s="28">
        <f>SUM(E49:E53)</f>
        <v>511250</v>
      </c>
      <c r="F48" s="28">
        <f t="shared" si="0"/>
        <v>0.0018697347928458305</v>
      </c>
      <c r="G48" s="61"/>
      <c r="H48" s="38" t="s">
        <v>89</v>
      </c>
      <c r="I48" s="38"/>
      <c r="J48" s="47"/>
      <c r="K48" s="41"/>
      <c r="L48" s="45">
        <f t="shared" si="2"/>
        <v>0</v>
      </c>
      <c r="M48" s="53"/>
      <c r="N48" s="58"/>
      <c r="O48" s="59"/>
      <c r="P48" s="60"/>
    </row>
    <row r="49" spans="1:16" s="46" customFormat="1" ht="14.25" customHeight="1">
      <c r="A49" s="7"/>
      <c r="B49" s="38" t="s">
        <v>90</v>
      </c>
      <c r="C49" s="38"/>
      <c r="D49" s="47"/>
      <c r="E49" s="41"/>
      <c r="F49" s="42">
        <f t="shared" si="0"/>
        <v>0</v>
      </c>
      <c r="G49" s="61"/>
      <c r="H49" s="38" t="s">
        <v>91</v>
      </c>
      <c r="I49" s="38"/>
      <c r="J49" s="47"/>
      <c r="K49" s="41"/>
      <c r="L49" s="45">
        <f t="shared" si="2"/>
        <v>0</v>
      </c>
      <c r="M49" s="53"/>
      <c r="N49" s="58"/>
      <c r="O49" s="59"/>
      <c r="P49" s="60"/>
    </row>
    <row r="50" spans="2:16" s="62" customFormat="1" ht="13.5" customHeight="1">
      <c r="B50" s="38" t="s">
        <v>92</v>
      </c>
      <c r="C50" s="38"/>
      <c r="D50" s="34"/>
      <c r="E50" s="41">
        <v>511250</v>
      </c>
      <c r="F50" s="42">
        <f t="shared" si="0"/>
        <v>0.0018697347928458305</v>
      </c>
      <c r="G50" s="63"/>
      <c r="H50" s="38" t="s">
        <v>93</v>
      </c>
      <c r="I50" s="38"/>
      <c r="J50" s="47"/>
      <c r="K50" s="41"/>
      <c r="L50" s="45">
        <f t="shared" si="2"/>
        <v>0</v>
      </c>
      <c r="M50" s="53"/>
      <c r="N50" s="58"/>
      <c r="O50" s="59"/>
      <c r="P50" s="60"/>
    </row>
    <row r="51" spans="1:12" s="66" customFormat="1" ht="13.5" customHeight="1">
      <c r="A51" s="7"/>
      <c r="B51" s="38" t="s">
        <v>94</v>
      </c>
      <c r="C51" s="38"/>
      <c r="D51" s="47"/>
      <c r="E51" s="41"/>
      <c r="F51" s="42">
        <f t="shared" si="0"/>
        <v>0</v>
      </c>
      <c r="G51" s="61"/>
      <c r="H51" s="64" t="s">
        <v>95</v>
      </c>
      <c r="I51" s="64"/>
      <c r="J51" s="65"/>
      <c r="K51" s="41"/>
      <c r="L51" s="45">
        <f t="shared" si="2"/>
        <v>0</v>
      </c>
    </row>
    <row r="52" spans="1:12" s="67" customFormat="1" ht="13.5" customHeight="1">
      <c r="A52" s="7"/>
      <c r="B52" s="38" t="s">
        <v>96</v>
      </c>
      <c r="C52" s="38"/>
      <c r="D52" s="47"/>
      <c r="E52" s="41"/>
      <c r="F52" s="42">
        <f t="shared" si="0"/>
        <v>0</v>
      </c>
      <c r="H52" s="64" t="s">
        <v>97</v>
      </c>
      <c r="I52" s="64"/>
      <c r="J52" s="34"/>
      <c r="K52" s="41">
        <v>40597866</v>
      </c>
      <c r="L52" s="45">
        <f t="shared" si="2"/>
        <v>0.14847382410854335</v>
      </c>
    </row>
    <row r="53" spans="1:12" s="67" customFormat="1" ht="13.5" customHeight="1">
      <c r="A53" s="7"/>
      <c r="B53" s="38" t="s">
        <v>98</v>
      </c>
      <c r="C53" s="39"/>
      <c r="D53" s="47"/>
      <c r="E53" s="41"/>
      <c r="F53" s="42">
        <f t="shared" si="0"/>
        <v>0</v>
      </c>
      <c r="G53" s="61"/>
      <c r="H53" s="64" t="s">
        <v>99</v>
      </c>
      <c r="I53" s="64"/>
      <c r="J53" s="47"/>
      <c r="K53" s="41"/>
      <c r="L53" s="45">
        <f t="shared" si="2"/>
        <v>0</v>
      </c>
    </row>
    <row r="54" spans="1:12" s="67" customFormat="1" ht="15" customHeight="1">
      <c r="A54" s="7"/>
      <c r="D54" s="47"/>
      <c r="E54" s="42"/>
      <c r="F54" s="42"/>
      <c r="G54" s="35" t="s">
        <v>100</v>
      </c>
      <c r="H54" s="32"/>
      <c r="I54" s="32"/>
      <c r="J54" s="34"/>
      <c r="K54" s="28">
        <f>K55</f>
        <v>0</v>
      </c>
      <c r="L54" s="36">
        <f t="shared" si="2"/>
        <v>0</v>
      </c>
    </row>
    <row r="55" spans="1:12" s="67" customFormat="1" ht="13.5" customHeight="1">
      <c r="A55" s="7"/>
      <c r="D55" s="40"/>
      <c r="E55" s="42"/>
      <c r="F55" s="42"/>
      <c r="G55" s="68"/>
      <c r="H55" s="38" t="s">
        <v>100</v>
      </c>
      <c r="I55" s="38"/>
      <c r="J55" s="47"/>
      <c r="K55" s="41"/>
      <c r="L55" s="45">
        <f t="shared" si="2"/>
        <v>0</v>
      </c>
    </row>
    <row r="56" spans="1:12" s="67" customFormat="1" ht="13.5" customHeight="1">
      <c r="A56" s="7"/>
      <c r="D56" s="40"/>
      <c r="E56" s="42"/>
      <c r="F56" s="42"/>
      <c r="G56" s="35" t="s">
        <v>101</v>
      </c>
      <c r="H56" s="32"/>
      <c r="I56" s="32"/>
      <c r="J56" s="47"/>
      <c r="K56" s="28">
        <f>K57</f>
        <v>0</v>
      </c>
      <c r="L56" s="36">
        <f t="shared" si="2"/>
        <v>0</v>
      </c>
    </row>
    <row r="57" spans="1:12" s="67" customFormat="1" ht="13.5" customHeight="1">
      <c r="A57" s="7"/>
      <c r="D57" s="40"/>
      <c r="E57" s="42"/>
      <c r="F57" s="42"/>
      <c r="G57" s="68"/>
      <c r="H57" s="38" t="s">
        <v>101</v>
      </c>
      <c r="I57" s="38"/>
      <c r="J57" s="47"/>
      <c r="K57" s="41"/>
      <c r="L57" s="45">
        <f t="shared" si="2"/>
        <v>0</v>
      </c>
    </row>
    <row r="58" spans="1:12" s="67" customFormat="1" ht="13.5" customHeight="1">
      <c r="A58" s="7"/>
      <c r="B58" s="69"/>
      <c r="C58" s="70"/>
      <c r="D58" s="40"/>
      <c r="E58" s="42"/>
      <c r="F58" s="42"/>
      <c r="G58" s="54"/>
      <c r="H58" s="71"/>
      <c r="I58" s="71"/>
      <c r="J58" s="72"/>
      <c r="K58" s="42"/>
      <c r="L58" s="45"/>
    </row>
    <row r="59" spans="1:12" s="80" customFormat="1" ht="15" customHeight="1">
      <c r="A59" s="73"/>
      <c r="B59" s="74" t="s">
        <v>102</v>
      </c>
      <c r="C59" s="75"/>
      <c r="D59" s="76"/>
      <c r="E59" s="77">
        <f>E6</f>
        <v>27343450095.5</v>
      </c>
      <c r="F59" s="77">
        <f>F6</f>
        <v>100</v>
      </c>
      <c r="G59" s="78"/>
      <c r="H59" s="74" t="s">
        <v>102</v>
      </c>
      <c r="I59" s="75"/>
      <c r="J59" s="76"/>
      <c r="K59" s="77">
        <f>K6+K37</f>
        <v>27343450095.5</v>
      </c>
      <c r="L59" s="79">
        <f>IF(K$59&gt;0,(K59/K$59)*100,0)</f>
        <v>100</v>
      </c>
    </row>
    <row r="60" spans="1:12" s="85" customFormat="1" ht="15" customHeight="1">
      <c r="A60" s="81"/>
      <c r="B60" s="81"/>
      <c r="C60" s="81"/>
      <c r="D60" s="82"/>
      <c r="E60" s="83"/>
      <c r="F60" s="84"/>
      <c r="G60" s="62"/>
      <c r="H60" s="62"/>
      <c r="I60" s="46"/>
      <c r="J60" s="46"/>
      <c r="K60" s="46"/>
      <c r="L60" s="46"/>
    </row>
    <row r="61" spans="1:12" s="85" customFormat="1" ht="15" customHeight="1">
      <c r="A61" s="81"/>
      <c r="B61" s="81"/>
      <c r="C61" s="81"/>
      <c r="D61" s="82"/>
      <c r="E61" s="83"/>
      <c r="F61" s="84"/>
      <c r="G61" s="62"/>
      <c r="H61" s="62"/>
      <c r="I61" s="46"/>
      <c r="J61" s="46"/>
      <c r="K61" s="46"/>
      <c r="L61" s="46"/>
    </row>
    <row r="62" spans="1:12" s="85" customFormat="1" ht="12.75" customHeight="1">
      <c r="A62" s="86"/>
      <c r="E62" s="87"/>
      <c r="F62" s="87"/>
      <c r="G62" s="37"/>
      <c r="H62" s="37"/>
      <c r="I62" s="37"/>
      <c r="J62" s="37"/>
      <c r="K62" s="37"/>
      <c r="L62" s="37"/>
    </row>
    <row r="63" spans="1:12" s="85" customFormat="1" ht="12.75" customHeight="1">
      <c r="A63" s="88"/>
      <c r="B63" s="89"/>
      <c r="E63" s="90"/>
      <c r="F63" s="90"/>
      <c r="G63" s="46"/>
      <c r="H63" s="46"/>
      <c r="I63" s="46"/>
      <c r="J63" s="46"/>
      <c r="K63" s="46"/>
      <c r="L63" s="46"/>
    </row>
    <row r="64" spans="1:12" s="2" customFormat="1" ht="16.5" customHeight="1">
      <c r="A64" s="88"/>
      <c r="B64" s="89"/>
      <c r="C64" s="85"/>
      <c r="D64" s="85"/>
      <c r="E64" s="90"/>
      <c r="F64" s="90"/>
      <c r="G64" s="62"/>
      <c r="H64" s="62"/>
      <c r="I64" s="62"/>
      <c r="J64" s="62"/>
      <c r="K64" s="62"/>
      <c r="L64" s="62"/>
    </row>
    <row r="65" spans="1:12" s="92" customFormat="1" ht="26.25" customHeight="1">
      <c r="A65" s="88"/>
      <c r="B65" s="89"/>
      <c r="C65" s="85"/>
      <c r="D65" s="85"/>
      <c r="E65" s="90"/>
      <c r="F65" s="90"/>
      <c r="G65" s="91"/>
      <c r="H65" s="91"/>
      <c r="I65" s="91"/>
      <c r="J65" s="91"/>
      <c r="K65" s="91"/>
      <c r="L65" s="91"/>
    </row>
    <row r="66" spans="1:12" s="94" customFormat="1" ht="18" customHeight="1">
      <c r="A66" s="88"/>
      <c r="B66" s="89"/>
      <c r="C66" s="85"/>
      <c r="D66" s="85"/>
      <c r="E66" s="90"/>
      <c r="F66" s="90"/>
      <c r="G66" s="93"/>
      <c r="H66" s="93"/>
      <c r="I66" s="93"/>
      <c r="J66" s="93"/>
      <c r="K66" s="93"/>
      <c r="L66" s="93"/>
    </row>
    <row r="67" spans="1:12" s="13" customFormat="1" ht="27" customHeight="1">
      <c r="A67" s="88"/>
      <c r="B67" s="89"/>
      <c r="C67" s="85"/>
      <c r="D67" s="85"/>
      <c r="E67" s="90"/>
      <c r="F67" s="90"/>
      <c r="G67" s="95"/>
      <c r="H67" s="95"/>
      <c r="I67" s="95"/>
      <c r="J67" s="95"/>
      <c r="K67" s="95"/>
      <c r="L67" s="95"/>
    </row>
    <row r="68" spans="1:12" s="19" customFormat="1" ht="21.75" customHeight="1">
      <c r="A68" s="88"/>
      <c r="B68" s="89"/>
      <c r="C68" s="85"/>
      <c r="D68" s="85"/>
      <c r="E68" s="90"/>
      <c r="F68" s="90"/>
      <c r="G68" s="89"/>
      <c r="H68" s="89"/>
      <c r="I68" s="89"/>
      <c r="J68" s="89"/>
      <c r="K68" s="89"/>
      <c r="L68" s="89"/>
    </row>
    <row r="69" spans="1:12" s="25" customFormat="1" ht="33" customHeight="1">
      <c r="A69" s="88"/>
      <c r="B69" s="89"/>
      <c r="C69" s="85"/>
      <c r="D69" s="85"/>
      <c r="E69" s="90"/>
      <c r="F69" s="90"/>
      <c r="G69" s="66"/>
      <c r="H69" s="66"/>
      <c r="I69" s="66"/>
      <c r="J69" s="66"/>
      <c r="K69" s="66"/>
      <c r="L69" s="66"/>
    </row>
    <row r="70" spans="1:12" s="25" customFormat="1" ht="6.75" customHeight="1">
      <c r="A70" s="88"/>
      <c r="B70" s="89"/>
      <c r="C70" s="85"/>
      <c r="D70" s="85"/>
      <c r="E70" s="90"/>
      <c r="F70" s="90"/>
      <c r="G70" s="67"/>
      <c r="H70" s="67"/>
      <c r="I70" s="67"/>
      <c r="J70" s="67"/>
      <c r="K70" s="67"/>
      <c r="L70" s="67"/>
    </row>
    <row r="71" spans="1:12" s="31" customFormat="1" ht="15" customHeight="1">
      <c r="A71" s="88"/>
      <c r="B71" s="89"/>
      <c r="C71" s="85"/>
      <c r="D71" s="85"/>
      <c r="E71" s="90"/>
      <c r="F71" s="90"/>
      <c r="G71" s="67"/>
      <c r="H71" s="67"/>
      <c r="I71" s="67"/>
      <c r="J71" s="67"/>
      <c r="K71" s="67"/>
      <c r="L71" s="67"/>
    </row>
    <row r="72" spans="7:12" ht="7.5" customHeight="1">
      <c r="G72" s="67"/>
      <c r="H72" s="67"/>
      <c r="I72" s="67"/>
      <c r="J72" s="67"/>
      <c r="K72" s="67"/>
      <c r="L72" s="67"/>
    </row>
    <row r="73" spans="7:12" ht="19.5" customHeight="1">
      <c r="G73" s="67"/>
      <c r="H73" s="67"/>
      <c r="I73" s="67"/>
      <c r="J73" s="67"/>
      <c r="K73" s="67"/>
      <c r="L73" s="67"/>
    </row>
    <row r="74" spans="7:12" ht="19.5" customHeight="1">
      <c r="G74" s="31"/>
      <c r="H74" s="31"/>
      <c r="I74" s="31"/>
      <c r="J74" s="31"/>
      <c r="K74" s="31"/>
      <c r="L74" s="31"/>
    </row>
    <row r="75" spans="7:12" ht="19.5" customHeight="1">
      <c r="G75" s="80"/>
      <c r="H75" s="80"/>
      <c r="I75" s="80"/>
      <c r="J75" s="80"/>
      <c r="K75" s="80"/>
      <c r="L75" s="80"/>
    </row>
    <row r="76" spans="7:12" ht="19.5" customHeight="1">
      <c r="G76" s="85"/>
      <c r="H76" s="85"/>
      <c r="I76" s="85"/>
      <c r="J76" s="85"/>
      <c r="K76" s="85"/>
      <c r="L76" s="85"/>
    </row>
    <row r="77" spans="7:12" ht="19.5" customHeight="1">
      <c r="G77" s="85"/>
      <c r="H77" s="85"/>
      <c r="I77" s="85"/>
      <c r="J77" s="85"/>
      <c r="K77" s="85"/>
      <c r="L77" s="85"/>
    </row>
    <row r="78" spans="7:12" ht="19.5" customHeight="1">
      <c r="G78" s="85"/>
      <c r="H78" s="85"/>
      <c r="I78" s="85"/>
      <c r="J78" s="85"/>
      <c r="K78" s="85"/>
      <c r="L78" s="85"/>
    </row>
    <row r="79" spans="7:12" ht="19.5" customHeight="1">
      <c r="G79" s="85"/>
      <c r="H79" s="85"/>
      <c r="I79" s="85"/>
      <c r="J79" s="85"/>
      <c r="K79" s="85"/>
      <c r="L79" s="85"/>
    </row>
    <row r="80" spans="7:12" ht="19.5" customHeight="1">
      <c r="G80" s="85"/>
      <c r="H80" s="85"/>
      <c r="I80" s="85"/>
      <c r="J80" s="85"/>
      <c r="K80" s="85"/>
      <c r="L80" s="85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2"/>
      <c r="H82" s="92"/>
      <c r="I82" s="92"/>
      <c r="J82" s="92"/>
      <c r="K82" s="92"/>
      <c r="L82" s="92"/>
    </row>
    <row r="83" spans="7:12" ht="19.5" customHeight="1">
      <c r="G83" s="94"/>
      <c r="H83" s="94"/>
      <c r="I83" s="94"/>
      <c r="J83" s="94"/>
      <c r="K83" s="94"/>
      <c r="L83" s="94"/>
    </row>
    <row r="84" spans="7:12" ht="19.5" customHeight="1">
      <c r="G84" s="13"/>
      <c r="H84" s="13"/>
      <c r="I84" s="13"/>
      <c r="J84" s="13"/>
      <c r="K84" s="13"/>
      <c r="L84" s="13"/>
    </row>
    <row r="85" spans="7:12" ht="19.5" customHeight="1">
      <c r="G85" s="19"/>
      <c r="H85" s="19"/>
      <c r="I85" s="19"/>
      <c r="J85" s="19"/>
      <c r="K85" s="19"/>
      <c r="L85" s="19"/>
    </row>
    <row r="86" spans="7:12" ht="19.5" customHeight="1">
      <c r="G86" s="25"/>
      <c r="H86" s="25"/>
      <c r="I86" s="25"/>
      <c r="J86" s="25"/>
      <c r="K86" s="25"/>
      <c r="L86" s="25"/>
    </row>
    <row r="87" spans="7:12" ht="19.5" customHeight="1">
      <c r="G87" s="25"/>
      <c r="H87" s="25"/>
      <c r="I87" s="25"/>
      <c r="J87" s="25"/>
      <c r="K87" s="25"/>
      <c r="L87" s="25"/>
    </row>
    <row r="88" spans="7:12" ht="19.5" customHeight="1">
      <c r="G88" s="31"/>
      <c r="H88" s="31"/>
      <c r="I88" s="31"/>
      <c r="J88" s="31"/>
      <c r="K88" s="31"/>
      <c r="L88" s="31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0" customFormat="1" ht="25.5" customHeight="1">
      <c r="A100" s="88"/>
      <c r="B100" s="89"/>
      <c r="C100" s="85"/>
      <c r="D100" s="85"/>
      <c r="E100" s="90"/>
      <c r="F100" s="90"/>
      <c r="G100" s="96"/>
      <c r="H100" s="96"/>
      <c r="I100" s="96"/>
      <c r="J100" s="96"/>
      <c r="K100" s="96"/>
      <c r="L100" s="96"/>
    </row>
    <row r="117" spans="7:12" ht="16.5">
      <c r="G117" s="80"/>
      <c r="H117" s="80"/>
      <c r="I117" s="80"/>
      <c r="J117" s="80"/>
      <c r="K117" s="80"/>
      <c r="L117" s="80"/>
    </row>
  </sheetData>
  <mergeCells count="106">
    <mergeCell ref="G56:I56"/>
    <mergeCell ref="H57:I57"/>
    <mergeCell ref="A60:C60"/>
    <mergeCell ref="A61:C61"/>
    <mergeCell ref="B53:C53"/>
    <mergeCell ref="H53:I53"/>
    <mergeCell ref="G54:I54"/>
    <mergeCell ref="H55:I55"/>
    <mergeCell ref="B51:C51"/>
    <mergeCell ref="H51:I51"/>
    <mergeCell ref="B52:C52"/>
    <mergeCell ref="H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2009-09-14T08:14:15Z</cp:lastPrinted>
  <dcterms:created xsi:type="dcterms:W3CDTF">2009-09-14T08:11:48Z</dcterms:created>
  <dcterms:modified xsi:type="dcterms:W3CDTF">2009-09-14T08:14:18Z</dcterms:modified>
  <cp:category/>
  <cp:version/>
  <cp:contentType/>
  <cp:contentStatus/>
</cp:coreProperties>
</file>