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<sst xmlns="http://schemas.openxmlformats.org/spreadsheetml/2006/main" count="135" uniqueCount="125">
  <si>
    <t>臺灣鐵路貨物搬運股份有限公司資產負債清理表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</si>
  <si>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</si>
  <si>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</si>
  <si>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</si>
  <si>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</si>
  <si>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</si>
  <si>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</si>
  <si>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</si>
  <si>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</si>
  <si>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</si>
  <si>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</si>
  <si>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</si>
  <si>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</si>
  <si>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</si>
  <si>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</si>
  <si>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</si>
  <si>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</si>
  <si>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</si>
  <si>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</si>
  <si>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</si>
  <si>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</si>
  <si>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</si>
  <si>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</si>
  <si>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</si>
  <si>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</si>
  <si>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</si>
  <si>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</si>
  <si>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</si>
  <si>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</si>
  <si>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</si>
  <si>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</si>
  <si>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</si>
  <si>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</si>
  <si>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</si>
  <si>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</si>
  <si>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</si>
  <si>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</si>
  <si>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</si>
  <si>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</si>
  <si>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</si>
  <si>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</si>
  <si>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</si>
  <si>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</si>
  <si>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</si>
  <si>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</si>
  <si>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</si>
  <si>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</si>
  <si>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</si>
  <si>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</si>
  <si>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</si>
  <si>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</si>
  <si>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</si>
  <si>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</si>
  <si>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</si>
  <si>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</si>
  <si>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</si>
  <si>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</si>
  <si>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</si>
  <si>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</si>
  <si>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</si>
  <si>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</si>
  <si>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</si>
  <si>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</si>
  <si>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</si>
  <si>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</si>
  <si>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</si>
  <si>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</si>
  <si>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</si>
  <si>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</si>
  <si>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</si>
  <si>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</si>
  <si>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</si>
  <si>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</si>
  <si>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</si>
  <si>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</si>
  <si>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</si>
  <si>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</si>
  <si>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</si>
  <si>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</si>
  <si>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</si>
  <si>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</si>
  <si>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</si>
  <si>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</si>
  <si>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</si>
  <si>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</si>
  <si>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</si>
  <si>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</si>
  <si>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</si>
  <si>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</si>
  <si>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</si>
  <si>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</si>
  <si>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</si>
  <si>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</si>
  <si>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</si>
  <si>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</si>
  <si>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</si>
  <si>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</si>
  <si>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</si>
  <si>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</si>
  <si>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</si>
  <si>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</si>
  <si>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t>臺灣鐵路貨物搬運股份有限公司清理收支結算表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</si>
  <si>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</si>
  <si>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</si>
  <si>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</si>
  <si>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</si>
  <si>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</si>
  <si>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</si>
  <si>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</si>
  <si>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</si>
  <si>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</si>
  <si>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</si>
  <si>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</si>
  <si>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</si>
  <si>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</si>
  <si>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>政府補助收入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</si>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</sst>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42">
    <font>
      <sz val="12"/>
      <name val="新細明體"/>
      <family val="1"/>
    </font>
    <font>
      <b/>
      <sz val="23"/>
      <name val="細明體"/>
      <family val="3"/>
    </font>
    <font>
      <sz val="9"/>
      <name val="新細明體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sz val="11"/>
      <name val="Times New Roman"/>
      <family val="1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5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6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5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0" fontId="0" fillId="0" borderId="0" xfId="0" applyAlignment="1">
      <alignment/>
    </xf>
    <xf numFmtId="179" fontId="15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49" fontId="14" fillId="0" borderId="0" xfId="0" applyNumberFormat="1" applyFont="1" applyBorder="1" applyAlignment="1" quotePrefix="1">
      <alignment horizontal="distributed"/>
    </xf>
    <xf numFmtId="49" fontId="38" fillId="0" borderId="0" xfId="0" applyNumberFormat="1" applyFont="1" applyBorder="1" applyAlignment="1" quotePrefix="1">
      <alignment horizontal="left"/>
    </xf>
    <xf numFmtId="0" fontId="38" fillId="0" borderId="0" xfId="0" applyFont="1" applyAlignment="1">
      <alignment vertical="center"/>
    </xf>
    <xf numFmtId="49" fontId="38" fillId="0" borderId="0" xfId="0" applyNumberFormat="1" applyFont="1" applyBorder="1" applyAlignment="1" quotePrefix="1">
      <alignment horizontal="distributed"/>
    </xf>
    <xf numFmtId="49" fontId="37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left"/>
    </xf>
    <xf numFmtId="49" fontId="39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8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39" fillId="0" borderId="1" xfId="0" applyNumberFormat="1" applyFont="1" applyBorder="1" applyAlignment="1" quotePrefix="1">
      <alignment horizontal="distributed"/>
    </xf>
    <xf numFmtId="49" fontId="37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5" customWidth="1"/>
    <col min="2" max="2" width="2.625" style="86" customWidth="1"/>
    <col min="3" max="3" width="19.625" style="153" customWidth="1"/>
    <col min="4" max="4" width="1.4921875" style="152" customWidth="1"/>
    <col min="5" max="6" width="18.625" style="89" customWidth="1"/>
    <col min="7" max="7" width="17.50390625" style="89" customWidth="1"/>
    <col min="8" max="8" width="7.625" style="154" customWidth="1"/>
    <col min="9" max="16384" width="9.00390625" style="89" customWidth="1"/>
  </cols>
  <sheetData>
    <row r="1" spans="1:8" s="98" customFormat="1" ht="45" customHeight="1">
      <c r="A1" s="95" t="s">
        <v>101</v>
      </c>
      <c r="B1" s="96"/>
      <c r="C1" s="96"/>
      <c r="D1" s="96"/>
      <c r="E1" s="96"/>
      <c r="F1" s="96"/>
      <c r="G1" s="96"/>
      <c r="H1" s="97"/>
    </row>
    <row r="2" spans="1:8" s="10" customFormat="1" ht="25.5" customHeight="1">
      <c r="A2" s="99"/>
      <c r="B2" s="99"/>
      <c r="C2" s="100"/>
      <c r="D2" s="101"/>
      <c r="E2" s="102" t="s">
        <v>102</v>
      </c>
      <c r="F2" s="103"/>
      <c r="G2" s="104"/>
      <c r="H2" s="105" t="s">
        <v>103</v>
      </c>
    </row>
    <row r="3" spans="1:8" s="111" customFormat="1" ht="21" customHeight="1">
      <c r="A3" s="106" t="s">
        <v>104</v>
      </c>
      <c r="B3" s="106"/>
      <c r="C3" s="106"/>
      <c r="D3" s="107"/>
      <c r="E3" s="108" t="s">
        <v>105</v>
      </c>
      <c r="F3" s="108" t="s">
        <v>106</v>
      </c>
      <c r="G3" s="109" t="s">
        <v>107</v>
      </c>
      <c r="H3" s="110"/>
    </row>
    <row r="4" spans="1:8" s="111" customFormat="1" ht="24.75" customHeight="1">
      <c r="A4" s="112"/>
      <c r="B4" s="112"/>
      <c r="C4" s="112"/>
      <c r="D4" s="113"/>
      <c r="E4" s="114"/>
      <c r="F4" s="114"/>
      <c r="G4" s="115" t="s">
        <v>4</v>
      </c>
      <c r="H4" s="115" t="s">
        <v>5</v>
      </c>
    </row>
    <row r="5" spans="1:8" s="117" customFormat="1" ht="22.5" customHeight="1">
      <c r="A5" s="116" t="s">
        <v>108</v>
      </c>
      <c r="C5" s="118"/>
      <c r="D5" s="119"/>
      <c r="E5" s="120">
        <f>SUM(E6:E12)</f>
        <v>319594746.4</v>
      </c>
      <c r="F5" s="120">
        <f>SUM(F6:F11)</f>
        <v>0</v>
      </c>
      <c r="G5" s="121">
        <f>SUM(G6:G12)</f>
        <v>319594746.4</v>
      </c>
      <c r="H5" s="122">
        <f aca="true" t="shared" si="0" ref="H5:H11">IF(F5=0,0,(G5/F5)*100)</f>
        <v>0</v>
      </c>
    </row>
    <row r="6" spans="1:8" ht="14.25" customHeight="1">
      <c r="A6" s="4"/>
      <c r="B6" s="123" t="s">
        <v>109</v>
      </c>
      <c r="C6" s="124"/>
      <c r="D6" s="125"/>
      <c r="E6" s="126">
        <v>2030869</v>
      </c>
      <c r="F6" s="126"/>
      <c r="G6" s="127">
        <f aca="true" t="shared" si="1" ref="G6:G22">E6-F6</f>
        <v>2030869</v>
      </c>
      <c r="H6" s="128">
        <f t="shared" si="0"/>
        <v>0</v>
      </c>
    </row>
    <row r="7" spans="1:8" ht="14.25" customHeight="1">
      <c r="A7" s="4"/>
      <c r="B7" s="123" t="s">
        <v>110</v>
      </c>
      <c r="C7" s="124"/>
      <c r="D7" s="125"/>
      <c r="E7" s="126"/>
      <c r="F7" s="126"/>
      <c r="G7" s="127">
        <f t="shared" si="1"/>
        <v>0</v>
      </c>
      <c r="H7" s="128">
        <f t="shared" si="0"/>
        <v>0</v>
      </c>
    </row>
    <row r="8" spans="1:8" ht="14.25" customHeight="1">
      <c r="A8" s="4"/>
      <c r="B8" s="129" t="s">
        <v>111</v>
      </c>
      <c r="C8" s="124"/>
      <c r="D8" s="125"/>
      <c r="E8" s="126"/>
      <c r="F8" s="126"/>
      <c r="G8" s="127">
        <f>E8-F8</f>
        <v>0</v>
      </c>
      <c r="H8" s="128">
        <f>IF(F8=0,0,(G8/F8)*100)</f>
        <v>0</v>
      </c>
    </row>
    <row r="9" spans="1:8" ht="14.25" customHeight="1">
      <c r="A9" s="4"/>
      <c r="B9" s="123" t="s">
        <v>112</v>
      </c>
      <c r="C9" s="124"/>
      <c r="D9" s="125"/>
      <c r="E9" s="126">
        <v>24310113</v>
      </c>
      <c r="F9" s="126"/>
      <c r="G9" s="127">
        <f t="shared" si="1"/>
        <v>24310113</v>
      </c>
      <c r="H9" s="128">
        <f t="shared" si="0"/>
        <v>0</v>
      </c>
    </row>
    <row r="10" spans="1:8" ht="14.25" customHeight="1">
      <c r="A10" s="4"/>
      <c r="B10" s="123" t="s">
        <v>113</v>
      </c>
      <c r="C10" s="124"/>
      <c r="D10" s="125"/>
      <c r="E10" s="126"/>
      <c r="F10" s="126"/>
      <c r="G10" s="127">
        <f t="shared" si="1"/>
        <v>0</v>
      </c>
      <c r="H10" s="128">
        <f t="shared" si="0"/>
        <v>0</v>
      </c>
    </row>
    <row r="11" spans="1:8" ht="14.25" customHeight="1">
      <c r="A11" s="4"/>
      <c r="B11" s="123" t="s">
        <v>114</v>
      </c>
      <c r="C11" s="124"/>
      <c r="D11" s="125"/>
      <c r="E11" s="126">
        <v>1261248</v>
      </c>
      <c r="F11" s="126"/>
      <c r="G11" s="127">
        <f t="shared" si="1"/>
        <v>1261248</v>
      </c>
      <c r="H11" s="128">
        <f t="shared" si="0"/>
        <v>0</v>
      </c>
    </row>
    <row r="12" spans="1:8" ht="13.5" customHeight="1">
      <c r="A12" s="4"/>
      <c r="B12" s="129" t="s">
        <v>115</v>
      </c>
      <c r="C12" s="130"/>
      <c r="D12" s="125"/>
      <c r="E12" s="131">
        <v>291992516.4</v>
      </c>
      <c r="F12" s="131"/>
      <c r="G12" s="127">
        <f t="shared" si="1"/>
        <v>291992516.4</v>
      </c>
      <c r="H12" s="128"/>
    </row>
    <row r="13" spans="1:8" ht="16.5" customHeight="1">
      <c r="A13" s="116" t="s">
        <v>116</v>
      </c>
      <c r="B13" s="117"/>
      <c r="C13" s="118"/>
      <c r="D13" s="125"/>
      <c r="E13" s="120">
        <f>SUM(E14:E20)</f>
        <v>1651703</v>
      </c>
      <c r="F13" s="120">
        <f>SUM(F14:F20)</f>
        <v>0</v>
      </c>
      <c r="G13" s="121">
        <f t="shared" si="1"/>
        <v>1651703</v>
      </c>
      <c r="H13" s="132">
        <f aca="true" t="shared" si="2" ref="H13:H20">IF(F13=0,0,(G13/F13)*100)</f>
        <v>0</v>
      </c>
    </row>
    <row r="14" spans="1:8" ht="14.25" customHeight="1">
      <c r="A14" s="116"/>
      <c r="B14" s="123" t="s">
        <v>117</v>
      </c>
      <c r="C14" s="124"/>
      <c r="D14" s="125"/>
      <c r="E14" s="126"/>
      <c r="F14" s="126"/>
      <c r="G14" s="127">
        <f t="shared" si="1"/>
        <v>0</v>
      </c>
      <c r="H14" s="128">
        <f t="shared" si="2"/>
        <v>0</v>
      </c>
    </row>
    <row r="15" spans="1:8" ht="14.25" customHeight="1">
      <c r="A15" s="4"/>
      <c r="B15" s="123" t="s">
        <v>118</v>
      </c>
      <c r="C15" s="124"/>
      <c r="D15" s="125"/>
      <c r="E15" s="126"/>
      <c r="F15" s="126"/>
      <c r="G15" s="127">
        <f t="shared" si="1"/>
        <v>0</v>
      </c>
      <c r="H15" s="128">
        <f t="shared" si="2"/>
        <v>0</v>
      </c>
    </row>
    <row r="16" spans="1:8" ht="14.25" customHeight="1">
      <c r="A16" s="4"/>
      <c r="B16" s="129" t="s">
        <v>119</v>
      </c>
      <c r="C16" s="124"/>
      <c r="D16" s="125"/>
      <c r="E16" s="126"/>
      <c r="F16" s="126"/>
      <c r="G16" s="127">
        <f t="shared" si="1"/>
        <v>0</v>
      </c>
      <c r="H16" s="128">
        <f t="shared" si="2"/>
        <v>0</v>
      </c>
    </row>
    <row r="17" spans="1:8" ht="14.25" customHeight="1">
      <c r="A17" s="4"/>
      <c r="B17" s="129" t="s">
        <v>120</v>
      </c>
      <c r="C17" s="124"/>
      <c r="D17" s="125"/>
      <c r="E17" s="126"/>
      <c r="F17" s="126"/>
      <c r="G17" s="127">
        <f t="shared" si="1"/>
        <v>0</v>
      </c>
      <c r="H17" s="128">
        <f t="shared" si="2"/>
        <v>0</v>
      </c>
    </row>
    <row r="18" spans="1:8" ht="14.25" customHeight="1">
      <c r="A18" s="4"/>
      <c r="B18" s="129" t="s">
        <v>121</v>
      </c>
      <c r="C18" s="124"/>
      <c r="D18" s="125"/>
      <c r="E18" s="126"/>
      <c r="F18" s="126"/>
      <c r="G18" s="127">
        <f t="shared" si="1"/>
        <v>0</v>
      </c>
      <c r="H18" s="128">
        <f t="shared" si="2"/>
        <v>0</v>
      </c>
    </row>
    <row r="19" spans="1:8" ht="14.25" customHeight="1">
      <c r="A19" s="4"/>
      <c r="B19" s="129" t="s">
        <v>122</v>
      </c>
      <c r="C19" s="124"/>
      <c r="D19" s="125"/>
      <c r="E19" s="126"/>
      <c r="F19" s="126"/>
      <c r="G19" s="127">
        <f t="shared" si="1"/>
        <v>0</v>
      </c>
      <c r="H19" s="128">
        <f t="shared" si="2"/>
        <v>0</v>
      </c>
    </row>
    <row r="20" spans="1:8" ht="14.25" customHeight="1">
      <c r="A20" s="4"/>
      <c r="B20" s="123" t="s">
        <v>123</v>
      </c>
      <c r="C20" s="124"/>
      <c r="D20" s="125"/>
      <c r="E20" s="126">
        <v>1651703</v>
      </c>
      <c r="F20" s="126"/>
      <c r="G20" s="127">
        <f t="shared" si="1"/>
        <v>1651703</v>
      </c>
      <c r="H20" s="128">
        <f t="shared" si="2"/>
        <v>0</v>
      </c>
    </row>
    <row r="21" spans="1:8" ht="13.5" customHeight="1">
      <c r="A21" s="116"/>
      <c r="B21" s="123"/>
      <c r="C21" s="124"/>
      <c r="D21" s="125"/>
      <c r="E21" s="131"/>
      <c r="F21" s="131"/>
      <c r="G21" s="127"/>
      <c r="H21" s="128"/>
    </row>
    <row r="22" spans="1:8" s="117" customFormat="1" ht="18.75" customHeight="1">
      <c r="A22" s="116" t="s">
        <v>124</v>
      </c>
      <c r="C22" s="118"/>
      <c r="D22" s="119"/>
      <c r="E22" s="120">
        <f>E5-E13</f>
        <v>317943043.4</v>
      </c>
      <c r="F22" s="120">
        <f>F5-F13</f>
        <v>0</v>
      </c>
      <c r="G22" s="121">
        <f t="shared" si="1"/>
        <v>317943043.4</v>
      </c>
      <c r="H22" s="133">
        <f>IF(F22=0,0,(G22/F22)*100)</f>
        <v>0</v>
      </c>
    </row>
    <row r="23" spans="1:8" ht="13.5" customHeight="1">
      <c r="A23" s="134"/>
      <c r="B23" s="123"/>
      <c r="C23" s="124"/>
      <c r="D23" s="125"/>
      <c r="E23" s="131"/>
      <c r="F23" s="131"/>
      <c r="G23" s="127"/>
      <c r="H23" s="128"/>
    </row>
    <row r="24" spans="1:8" ht="13.5" customHeight="1">
      <c r="A24" s="134"/>
      <c r="B24" s="123"/>
      <c r="C24" s="124"/>
      <c r="D24" s="125"/>
      <c r="E24" s="131"/>
      <c r="F24" s="131"/>
      <c r="G24" s="127"/>
      <c r="H24" s="128"/>
    </row>
    <row r="25" spans="1:8" ht="13.5" customHeight="1">
      <c r="A25" s="134"/>
      <c r="B25" s="123"/>
      <c r="C25" s="124"/>
      <c r="D25" s="125"/>
      <c r="E25" s="131"/>
      <c r="F25" s="131"/>
      <c r="G25" s="127"/>
      <c r="H25" s="128"/>
    </row>
    <row r="26" spans="1:8" ht="13.5" customHeight="1">
      <c r="A26" s="134"/>
      <c r="B26" s="123"/>
      <c r="C26" s="124"/>
      <c r="D26" s="125"/>
      <c r="E26" s="131"/>
      <c r="F26" s="131"/>
      <c r="G26" s="127"/>
      <c r="H26" s="128"/>
    </row>
    <row r="27" spans="1:8" ht="13.5" customHeight="1">
      <c r="A27" s="134"/>
      <c r="B27" s="123"/>
      <c r="C27" s="124"/>
      <c r="D27" s="125"/>
      <c r="E27" s="131"/>
      <c r="F27" s="131"/>
      <c r="G27" s="127"/>
      <c r="H27" s="128"/>
    </row>
    <row r="28" spans="1:8" ht="13.5" customHeight="1">
      <c r="A28" s="134"/>
      <c r="B28" s="123"/>
      <c r="C28" s="124"/>
      <c r="D28" s="125"/>
      <c r="E28" s="131"/>
      <c r="F28" s="131"/>
      <c r="G28" s="127"/>
      <c r="H28" s="128"/>
    </row>
    <row r="29" spans="1:8" ht="13.5" customHeight="1">
      <c r="A29" s="134"/>
      <c r="B29" s="129"/>
      <c r="C29" s="124"/>
      <c r="D29" s="125"/>
      <c r="E29" s="131"/>
      <c r="F29" s="131"/>
      <c r="G29" s="127"/>
      <c r="H29" s="128"/>
    </row>
    <row r="30" spans="1:8" ht="13.5" customHeight="1">
      <c r="A30" s="134"/>
      <c r="B30" s="129"/>
      <c r="C30" s="124"/>
      <c r="D30" s="125"/>
      <c r="E30" s="131"/>
      <c r="F30" s="131"/>
      <c r="G30" s="127"/>
      <c r="H30" s="128"/>
    </row>
    <row r="31" spans="1:8" ht="13.5" customHeight="1">
      <c r="A31" s="134"/>
      <c r="B31" s="123"/>
      <c r="C31" s="124"/>
      <c r="D31" s="125"/>
      <c r="E31" s="131"/>
      <c r="F31" s="131"/>
      <c r="G31" s="127"/>
      <c r="H31" s="128"/>
    </row>
    <row r="32" spans="1:8" ht="2.25" customHeight="1">
      <c r="A32" s="134"/>
      <c r="B32" s="135"/>
      <c r="C32" s="56"/>
      <c r="D32" s="125"/>
      <c r="E32" s="131"/>
      <c r="F32" s="131"/>
      <c r="G32" s="127"/>
      <c r="H32" s="128"/>
    </row>
    <row r="33" spans="1:8" ht="15" customHeight="1">
      <c r="A33" s="136"/>
      <c r="B33" s="137"/>
      <c r="C33" s="138"/>
      <c r="D33" s="139"/>
      <c r="E33" s="131"/>
      <c r="F33" s="131"/>
      <c r="G33" s="127"/>
      <c r="H33" s="140"/>
    </row>
    <row r="34" spans="1:8" ht="15" customHeight="1">
      <c r="A34" s="136"/>
      <c r="B34" s="88"/>
      <c r="C34" s="138"/>
      <c r="D34" s="139"/>
      <c r="E34" s="131"/>
      <c r="F34" s="131"/>
      <c r="G34" s="127"/>
      <c r="H34" s="140"/>
    </row>
    <row r="35" spans="1:8" ht="13.5" customHeight="1">
      <c r="A35" s="134"/>
      <c r="B35" s="123"/>
      <c r="C35" s="124"/>
      <c r="D35" s="125"/>
      <c r="E35" s="131"/>
      <c r="F35" s="131"/>
      <c r="G35" s="127"/>
      <c r="H35" s="128"/>
    </row>
    <row r="36" spans="1:8" ht="13.5" customHeight="1">
      <c r="A36" s="134"/>
      <c r="B36" s="123"/>
      <c r="C36" s="124"/>
      <c r="D36" s="125"/>
      <c r="E36" s="131"/>
      <c r="F36" s="131"/>
      <c r="G36" s="127"/>
      <c r="H36" s="128"/>
    </row>
    <row r="37" spans="1:8" ht="13.5" customHeight="1">
      <c r="A37" s="134"/>
      <c r="B37" s="123"/>
      <c r="C37" s="124"/>
      <c r="D37" s="125"/>
      <c r="E37" s="131"/>
      <c r="F37" s="131"/>
      <c r="G37" s="127"/>
      <c r="H37" s="128"/>
    </row>
    <row r="38" spans="1:8" ht="15" customHeight="1">
      <c r="A38" s="136"/>
      <c r="B38" s="88"/>
      <c r="C38" s="138"/>
      <c r="D38" s="139"/>
      <c r="E38" s="131"/>
      <c r="F38" s="131"/>
      <c r="G38" s="127"/>
      <c r="H38" s="140"/>
    </row>
    <row r="39" spans="1:8" ht="13.5" customHeight="1">
      <c r="A39" s="134"/>
      <c r="B39" s="123"/>
      <c r="C39" s="124"/>
      <c r="D39" s="125"/>
      <c r="E39" s="131"/>
      <c r="F39" s="131"/>
      <c r="G39" s="127"/>
      <c r="H39" s="128"/>
    </row>
    <row r="40" spans="1:8" ht="13.5" customHeight="1">
      <c r="A40" s="134"/>
      <c r="B40" s="123"/>
      <c r="C40" s="124"/>
      <c r="D40" s="125"/>
      <c r="E40" s="131"/>
      <c r="F40" s="131"/>
      <c r="G40" s="127"/>
      <c r="H40" s="128"/>
    </row>
    <row r="41" spans="1:8" ht="13.5" customHeight="1">
      <c r="A41" s="134"/>
      <c r="B41" s="123"/>
      <c r="C41" s="124"/>
      <c r="D41" s="125"/>
      <c r="E41" s="131"/>
      <c r="F41" s="131"/>
      <c r="G41" s="127"/>
      <c r="H41" s="128"/>
    </row>
    <row r="42" spans="1:8" ht="1.5" customHeight="1">
      <c r="A42" s="134"/>
      <c r="B42" s="141"/>
      <c r="C42" s="135"/>
      <c r="D42" s="125"/>
      <c r="E42" s="131"/>
      <c r="F42" s="131"/>
      <c r="G42" s="127"/>
      <c r="H42" s="128"/>
    </row>
    <row r="43" spans="1:8" ht="15" customHeight="1">
      <c r="A43" s="136"/>
      <c r="B43" s="89"/>
      <c r="C43" s="142"/>
      <c r="D43" s="139"/>
      <c r="E43" s="131"/>
      <c r="F43" s="131"/>
      <c r="G43" s="127"/>
      <c r="H43" s="128"/>
    </row>
    <row r="44" spans="1:8" ht="15" customHeight="1">
      <c r="A44" s="136"/>
      <c r="B44" s="89"/>
      <c r="C44" s="142"/>
      <c r="D44" s="139"/>
      <c r="E44" s="131"/>
      <c r="F44" s="131"/>
      <c r="G44" s="127"/>
      <c r="H44" s="128"/>
    </row>
    <row r="45" spans="1:8" ht="15" customHeight="1">
      <c r="A45" s="136"/>
      <c r="B45" s="89"/>
      <c r="C45" s="142"/>
      <c r="D45" s="139"/>
      <c r="E45" s="131"/>
      <c r="F45" s="131"/>
      <c r="G45" s="127"/>
      <c r="H45" s="128"/>
    </row>
    <row r="46" spans="1:8" ht="13.5" customHeight="1">
      <c r="A46" s="89"/>
      <c r="B46" s="123"/>
      <c r="C46" s="143"/>
      <c r="D46" s="139"/>
      <c r="E46" s="131"/>
      <c r="F46" s="131"/>
      <c r="G46" s="127"/>
      <c r="H46" s="128"/>
    </row>
    <row r="47" spans="1:8" ht="15" customHeight="1">
      <c r="A47" s="136"/>
      <c r="B47" s="89"/>
      <c r="C47" s="142"/>
      <c r="D47" s="139"/>
      <c r="E47" s="131"/>
      <c r="F47" s="131"/>
      <c r="G47" s="127"/>
      <c r="H47" s="128"/>
    </row>
    <row r="48" spans="1:8" ht="15" customHeight="1">
      <c r="A48" s="136"/>
      <c r="B48" s="89"/>
      <c r="C48" s="142"/>
      <c r="D48" s="139"/>
      <c r="E48" s="131"/>
      <c r="F48" s="131"/>
      <c r="G48" s="127"/>
      <c r="H48" s="128"/>
    </row>
    <row r="49" spans="1:8" ht="13.5" customHeight="1">
      <c r="A49" s="136"/>
      <c r="B49" s="123"/>
      <c r="C49" s="143"/>
      <c r="D49" s="139"/>
      <c r="E49" s="131"/>
      <c r="F49" s="131"/>
      <c r="G49" s="127"/>
      <c r="H49" s="128"/>
    </row>
    <row r="50" spans="1:8" ht="15" customHeight="1">
      <c r="A50" s="136"/>
      <c r="B50" s="135"/>
      <c r="C50" s="144"/>
      <c r="D50" s="139"/>
      <c r="E50" s="131"/>
      <c r="F50" s="131"/>
      <c r="G50" s="127"/>
      <c r="H50" s="128"/>
    </row>
    <row r="51" spans="1:8" ht="13.5" customHeight="1">
      <c r="A51" s="89"/>
      <c r="B51" s="123"/>
      <c r="C51" s="143"/>
      <c r="D51" s="139"/>
      <c r="E51" s="131"/>
      <c r="F51" s="131"/>
      <c r="G51" s="127"/>
      <c r="H51" s="128"/>
    </row>
    <row r="52" spans="1:8" ht="15" customHeight="1">
      <c r="A52" s="145"/>
      <c r="B52" s="146"/>
      <c r="C52" s="147"/>
      <c r="D52" s="148"/>
      <c r="E52" s="149"/>
      <c r="F52" s="149"/>
      <c r="G52" s="150"/>
      <c r="H52" s="151"/>
    </row>
    <row r="53" ht="13.5" customHeight="1">
      <c r="A53" s="152"/>
    </row>
    <row r="54" ht="13.5" customHeight="1">
      <c r="A54" s="152"/>
    </row>
  </sheetData>
  <mergeCells count="37">
    <mergeCell ref="B51:C51"/>
    <mergeCell ref="B40:C40"/>
    <mergeCell ref="B41:C41"/>
    <mergeCell ref="B46:C46"/>
    <mergeCell ref="B49:C49"/>
    <mergeCell ref="B35:C35"/>
    <mergeCell ref="B36:C36"/>
    <mergeCell ref="B37:C37"/>
    <mergeCell ref="B39:C39"/>
    <mergeCell ref="B28:C28"/>
    <mergeCell ref="B29:C29"/>
    <mergeCell ref="B30:C30"/>
    <mergeCell ref="B31:C31"/>
    <mergeCell ref="B24:C24"/>
    <mergeCell ref="B25:C25"/>
    <mergeCell ref="B26:C26"/>
    <mergeCell ref="B27:C27"/>
    <mergeCell ref="B19:C19"/>
    <mergeCell ref="B20:C20"/>
    <mergeCell ref="B21:C21"/>
    <mergeCell ref="B23:C23"/>
    <mergeCell ref="B15:C15"/>
    <mergeCell ref="B16:C16"/>
    <mergeCell ref="B17:C17"/>
    <mergeCell ref="B18:C18"/>
    <mergeCell ref="B10:C10"/>
    <mergeCell ref="B11:C11"/>
    <mergeCell ref="B12:C12"/>
    <mergeCell ref="B14:C14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E9" sqref="E9"/>
    </sheetView>
  </sheetViews>
  <sheetFormatPr defaultColWidth="9.00390625" defaultRowHeight="16.5"/>
  <cols>
    <col min="1" max="1" width="2.25390625" style="85" customWidth="1"/>
    <col min="2" max="2" width="2.25390625" style="86" customWidth="1"/>
    <col min="3" max="3" width="17.625" style="82" customWidth="1"/>
    <col min="4" max="4" width="0.6171875" style="82" customWidth="1"/>
    <col min="5" max="5" width="18.375" style="87" customWidth="1"/>
    <col min="6" max="6" width="6.50390625" style="87" customWidth="1"/>
    <col min="7" max="7" width="1.875" style="94" customWidth="1"/>
    <col min="8" max="8" width="2.25390625" style="94" customWidth="1"/>
    <col min="9" max="9" width="17.875" style="94" customWidth="1"/>
    <col min="10" max="10" width="0.6171875" style="94" customWidth="1"/>
    <col min="11" max="11" width="18.375" style="94" customWidth="1"/>
    <col min="12" max="12" width="6.50390625" style="94" customWidth="1"/>
    <col min="13" max="16384" width="9.00390625" style="94" customWidth="1"/>
  </cols>
  <sheetData>
    <row r="1" spans="1:12" s="3" customFormat="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" customFormat="1" ht="25.5" customHeight="1">
      <c r="A2" s="4"/>
      <c r="B2" s="5"/>
      <c r="C2" s="6" t="s">
        <v>1</v>
      </c>
      <c r="D2" s="6"/>
      <c r="E2" s="7" t="s">
        <v>2</v>
      </c>
      <c r="F2" s="7"/>
      <c r="G2" s="7"/>
      <c r="H2" s="7"/>
      <c r="I2" s="7"/>
      <c r="J2" s="8"/>
      <c r="K2" s="6"/>
      <c r="L2" s="9" t="s">
        <v>3</v>
      </c>
    </row>
    <row r="3" spans="1:12" s="16" customFormat="1" ht="16.5" customHeight="1">
      <c r="A3" s="11"/>
      <c r="B3" s="12"/>
      <c r="C3" s="12"/>
      <c r="D3" s="12"/>
      <c r="E3" s="13" t="s">
        <v>4</v>
      </c>
      <c r="F3" s="14" t="s">
        <v>5</v>
      </c>
      <c r="G3" s="11"/>
      <c r="H3" s="12"/>
      <c r="I3" s="12"/>
      <c r="J3" s="12"/>
      <c r="K3" s="13" t="s">
        <v>4</v>
      </c>
      <c r="L3" s="15" t="s">
        <v>5</v>
      </c>
    </row>
    <row r="4" spans="1:12" s="22" customFormat="1" ht="30" customHeight="1">
      <c r="A4" s="17"/>
      <c r="B4" s="18" t="s">
        <v>6</v>
      </c>
      <c r="C4" s="18"/>
      <c r="D4" s="18"/>
      <c r="E4" s="19"/>
      <c r="F4" s="20"/>
      <c r="G4" s="17"/>
      <c r="H4" s="18" t="s">
        <v>6</v>
      </c>
      <c r="I4" s="18"/>
      <c r="J4" s="18"/>
      <c r="K4" s="21"/>
      <c r="L4" s="21"/>
    </row>
    <row r="5" spans="1:12" s="28" customFormat="1" ht="24.75" customHeight="1">
      <c r="A5" s="11"/>
      <c r="B5" s="23" t="s">
        <v>7</v>
      </c>
      <c r="C5" s="12"/>
      <c r="D5" s="24"/>
      <c r="E5" s="25">
        <f>SUM(E6,E17,E26,E30,E42,E45,E47)</f>
        <v>444462374</v>
      </c>
      <c r="F5" s="25">
        <f>IF(E$5&gt;0,(E5/E$5)*100,0)</f>
        <v>100</v>
      </c>
      <c r="G5" s="26"/>
      <c r="H5" s="23" t="s">
        <v>8</v>
      </c>
      <c r="I5" s="12"/>
      <c r="J5" s="24"/>
      <c r="K5" s="25">
        <f>K6+K16+K23+K26+K29</f>
        <v>36905741</v>
      </c>
      <c r="L5" s="27">
        <f>L6+L16+L23+L26+L29</f>
        <v>8.303456751099477</v>
      </c>
    </row>
    <row r="6" spans="1:12" s="34" customFormat="1" ht="13.5" customHeight="1">
      <c r="A6" s="29" t="s">
        <v>9</v>
      </c>
      <c r="B6" s="30"/>
      <c r="C6" s="30"/>
      <c r="D6" s="31"/>
      <c r="E6" s="25">
        <f>SUM(E7:E16)</f>
        <v>369327287</v>
      </c>
      <c r="F6" s="25">
        <f>SUM(F7:F16)</f>
        <v>83.0952873864639</v>
      </c>
      <c r="G6" s="32" t="s">
        <v>10</v>
      </c>
      <c r="H6" s="30"/>
      <c r="I6" s="30"/>
      <c r="J6" s="31"/>
      <c r="K6" s="25">
        <f>SUM(K7:K15)</f>
        <v>0</v>
      </c>
      <c r="L6" s="33">
        <f>SUM(L7:L15)</f>
        <v>0</v>
      </c>
    </row>
    <row r="7" spans="1:12" s="43" customFormat="1" ht="13.5" customHeight="1">
      <c r="A7" s="4"/>
      <c r="B7" s="35" t="s">
        <v>11</v>
      </c>
      <c r="C7" s="36"/>
      <c r="D7" s="37"/>
      <c r="E7" s="38">
        <v>368717745</v>
      </c>
      <c r="F7" s="39">
        <f aca="true" t="shared" si="0" ref="F7:F15">IF(E$5&gt;0,(E7/E$5)*100,0)</f>
        <v>82.95814596895438</v>
      </c>
      <c r="G7" s="40"/>
      <c r="H7" s="41" t="s">
        <v>12</v>
      </c>
      <c r="I7" s="36"/>
      <c r="J7" s="37"/>
      <c r="K7" s="38"/>
      <c r="L7" s="42">
        <f aca="true" t="shared" si="1" ref="L7:L15">IF(K$56&gt;0,(K7/K$56)*100,0)</f>
        <v>0</v>
      </c>
    </row>
    <row r="8" spans="1:12" s="43" customFormat="1" ht="13.5" customHeight="1">
      <c r="A8" s="4"/>
      <c r="B8" s="35" t="s">
        <v>13</v>
      </c>
      <c r="C8" s="36"/>
      <c r="D8" s="37"/>
      <c r="E8" s="38"/>
      <c r="F8" s="39">
        <f t="shared" si="0"/>
        <v>0</v>
      </c>
      <c r="G8" s="40"/>
      <c r="H8" s="41" t="s">
        <v>14</v>
      </c>
      <c r="I8" s="36"/>
      <c r="J8" s="37"/>
      <c r="K8" s="38"/>
      <c r="L8" s="42">
        <f t="shared" si="1"/>
        <v>0</v>
      </c>
    </row>
    <row r="9" spans="1:12" s="43" customFormat="1" ht="13.5" customHeight="1">
      <c r="A9" s="4"/>
      <c r="B9" s="35" t="s">
        <v>15</v>
      </c>
      <c r="C9" s="35"/>
      <c r="D9" s="44"/>
      <c r="E9" s="38"/>
      <c r="F9" s="39">
        <f t="shared" si="0"/>
        <v>0</v>
      </c>
      <c r="G9" s="40"/>
      <c r="H9" s="35" t="s">
        <v>16</v>
      </c>
      <c r="I9" s="36"/>
      <c r="J9" s="37"/>
      <c r="K9" s="38"/>
      <c r="L9" s="42">
        <f t="shared" si="1"/>
        <v>0</v>
      </c>
    </row>
    <row r="10" spans="1:12" s="43" customFormat="1" ht="13.5" customHeight="1">
      <c r="A10" s="4"/>
      <c r="B10" s="35" t="s">
        <v>17</v>
      </c>
      <c r="C10" s="35"/>
      <c r="D10" s="44"/>
      <c r="E10" s="38"/>
      <c r="F10" s="39">
        <f t="shared" si="0"/>
        <v>0</v>
      </c>
      <c r="G10" s="40"/>
      <c r="H10" s="35" t="s">
        <v>18</v>
      </c>
      <c r="I10" s="36"/>
      <c r="J10" s="37"/>
      <c r="K10" s="38"/>
      <c r="L10" s="42">
        <f t="shared" si="1"/>
        <v>0</v>
      </c>
    </row>
    <row r="11" spans="1:12" s="43" customFormat="1" ht="13.5" customHeight="1">
      <c r="A11" s="4"/>
      <c r="B11" s="35" t="s">
        <v>19</v>
      </c>
      <c r="C11" s="35"/>
      <c r="D11" s="44"/>
      <c r="E11" s="38"/>
      <c r="F11" s="39">
        <f t="shared" si="0"/>
        <v>0</v>
      </c>
      <c r="G11" s="45"/>
      <c r="H11" s="35" t="s">
        <v>20</v>
      </c>
      <c r="I11" s="36"/>
      <c r="J11" s="37"/>
      <c r="K11" s="38"/>
      <c r="L11" s="42">
        <f t="shared" si="1"/>
        <v>0</v>
      </c>
    </row>
    <row r="12" spans="1:12" s="43" customFormat="1" ht="13.5" customHeight="1">
      <c r="A12" s="4"/>
      <c r="B12" s="35" t="s">
        <v>21</v>
      </c>
      <c r="C12" s="35"/>
      <c r="D12" s="44"/>
      <c r="E12" s="38"/>
      <c r="F12" s="39">
        <f t="shared" si="0"/>
        <v>0</v>
      </c>
      <c r="G12" s="45"/>
      <c r="H12" s="35" t="s">
        <v>22</v>
      </c>
      <c r="I12" s="36"/>
      <c r="J12" s="37"/>
      <c r="K12" s="38"/>
      <c r="L12" s="42">
        <f t="shared" si="1"/>
        <v>0</v>
      </c>
    </row>
    <row r="13" spans="1:12" s="43" customFormat="1" ht="13.5" customHeight="1">
      <c r="A13" s="4"/>
      <c r="B13" s="35" t="s">
        <v>23</v>
      </c>
      <c r="C13" s="35"/>
      <c r="D13" s="44"/>
      <c r="E13" s="38"/>
      <c r="F13" s="39">
        <f t="shared" si="0"/>
        <v>0</v>
      </c>
      <c r="G13" s="45"/>
      <c r="H13" s="35" t="s">
        <v>24</v>
      </c>
      <c r="I13" s="36"/>
      <c r="J13" s="37"/>
      <c r="K13" s="38"/>
      <c r="L13" s="42">
        <f t="shared" si="1"/>
        <v>0</v>
      </c>
    </row>
    <row r="14" spans="1:12" s="43" customFormat="1" ht="13.5" customHeight="1">
      <c r="A14" s="4"/>
      <c r="B14" s="35" t="s">
        <v>25</v>
      </c>
      <c r="C14" s="35"/>
      <c r="D14" s="44"/>
      <c r="E14" s="38">
        <v>609542</v>
      </c>
      <c r="F14" s="39">
        <f t="shared" si="0"/>
        <v>0.13714141750950554</v>
      </c>
      <c r="G14" s="45"/>
      <c r="H14" s="35" t="s">
        <v>26</v>
      </c>
      <c r="I14" s="36"/>
      <c r="J14" s="37"/>
      <c r="K14" s="38"/>
      <c r="L14" s="42">
        <f t="shared" si="1"/>
        <v>0</v>
      </c>
    </row>
    <row r="15" spans="1:12" s="43" customFormat="1" ht="13.5" customHeight="1">
      <c r="A15" s="4"/>
      <c r="B15" s="35" t="s">
        <v>27</v>
      </c>
      <c r="C15" s="35"/>
      <c r="D15" s="44"/>
      <c r="E15" s="38"/>
      <c r="F15" s="39">
        <f t="shared" si="0"/>
        <v>0</v>
      </c>
      <c r="G15" s="46"/>
      <c r="H15" s="35" t="s">
        <v>28</v>
      </c>
      <c r="I15" s="35"/>
      <c r="J15" s="44"/>
      <c r="K15" s="38"/>
      <c r="L15" s="42">
        <f t="shared" si="1"/>
        <v>0</v>
      </c>
    </row>
    <row r="16" spans="1:12" s="43" customFormat="1" ht="13.5" customHeight="1">
      <c r="A16" s="4"/>
      <c r="B16" s="35" t="s">
        <v>29</v>
      </c>
      <c r="C16" s="35"/>
      <c r="D16" s="44"/>
      <c r="E16" s="38"/>
      <c r="F16" s="39">
        <f>IF(E$5&gt;0,(E16/E$5)*100,0)</f>
        <v>0</v>
      </c>
      <c r="G16" s="32" t="s">
        <v>30</v>
      </c>
      <c r="H16" s="29"/>
      <c r="I16" s="29"/>
      <c r="J16" s="31"/>
      <c r="K16" s="25">
        <f>SUM(K17:K22)</f>
        <v>0</v>
      </c>
      <c r="L16" s="33">
        <f>SUM(L17:L22)</f>
        <v>0</v>
      </c>
    </row>
    <row r="17" spans="1:12" s="43" customFormat="1" ht="13.5" customHeight="1">
      <c r="A17" s="29" t="s">
        <v>31</v>
      </c>
      <c r="B17" s="30"/>
      <c r="C17" s="30"/>
      <c r="D17" s="44"/>
      <c r="E17" s="25">
        <f>SUM(E18:E25)</f>
        <v>0</v>
      </c>
      <c r="F17" s="25">
        <f>SUM(F18:F25)</f>
        <v>0</v>
      </c>
      <c r="G17" s="45"/>
      <c r="H17" s="47" t="s">
        <v>32</v>
      </c>
      <c r="I17" s="48"/>
      <c r="J17" s="49"/>
      <c r="K17" s="38"/>
      <c r="L17" s="42">
        <f aca="true" t="shared" si="2" ref="L17:L22">IF(K$56&gt;0,(K17/K$56)*100,0)</f>
        <v>0</v>
      </c>
    </row>
    <row r="18" spans="2:12" s="43" customFormat="1" ht="13.5" customHeight="1">
      <c r="B18" s="35" t="s">
        <v>33</v>
      </c>
      <c r="C18" s="35"/>
      <c r="D18" s="31"/>
      <c r="E18" s="38"/>
      <c r="F18" s="39">
        <f aca="true" t="shared" si="3" ref="F18:F54">IF(E$5&gt;0,(E18/E$5)*100,0)</f>
        <v>0</v>
      </c>
      <c r="G18" s="40"/>
      <c r="H18" s="35" t="s">
        <v>34</v>
      </c>
      <c r="I18" s="36"/>
      <c r="J18" s="37"/>
      <c r="K18" s="38"/>
      <c r="L18" s="42">
        <f t="shared" si="2"/>
        <v>0</v>
      </c>
    </row>
    <row r="19" spans="1:12" s="34" customFormat="1" ht="13.5" customHeight="1">
      <c r="A19" s="50"/>
      <c r="B19" s="35" t="s">
        <v>35</v>
      </c>
      <c r="C19" s="35"/>
      <c r="D19" s="44"/>
      <c r="E19" s="38"/>
      <c r="F19" s="39">
        <f t="shared" si="3"/>
        <v>0</v>
      </c>
      <c r="G19" s="45"/>
      <c r="H19" s="35" t="s">
        <v>36</v>
      </c>
      <c r="I19" s="36"/>
      <c r="J19" s="37"/>
      <c r="K19" s="38"/>
      <c r="L19" s="42">
        <f t="shared" si="2"/>
        <v>0</v>
      </c>
    </row>
    <row r="20" spans="1:12" s="34" customFormat="1" ht="13.5" customHeight="1">
      <c r="A20" s="4"/>
      <c r="B20" s="35" t="s">
        <v>37</v>
      </c>
      <c r="C20" s="35"/>
      <c r="D20" s="44"/>
      <c r="E20" s="38"/>
      <c r="F20" s="39">
        <f t="shared" si="3"/>
        <v>0</v>
      </c>
      <c r="G20" s="40"/>
      <c r="H20" s="35" t="s">
        <v>38</v>
      </c>
      <c r="I20" s="36"/>
      <c r="J20" s="37"/>
      <c r="K20" s="38"/>
      <c r="L20" s="42">
        <f t="shared" si="2"/>
        <v>0</v>
      </c>
    </row>
    <row r="21" spans="1:12" s="43" customFormat="1" ht="13.5" customHeight="1">
      <c r="A21" s="4"/>
      <c r="B21" s="35" t="s">
        <v>39</v>
      </c>
      <c r="C21" s="35"/>
      <c r="D21" s="44"/>
      <c r="E21" s="38"/>
      <c r="F21" s="39">
        <f t="shared" si="3"/>
        <v>0</v>
      </c>
      <c r="G21" s="40"/>
      <c r="H21" s="35" t="s">
        <v>40</v>
      </c>
      <c r="I21" s="36"/>
      <c r="J21" s="37"/>
      <c r="K21" s="38"/>
      <c r="L21" s="42">
        <f t="shared" si="2"/>
        <v>0</v>
      </c>
    </row>
    <row r="22" spans="1:12" s="43" customFormat="1" ht="13.5" customHeight="1">
      <c r="A22" s="4"/>
      <c r="B22" s="35" t="s">
        <v>41</v>
      </c>
      <c r="C22" s="35"/>
      <c r="D22" s="44"/>
      <c r="E22" s="38"/>
      <c r="F22" s="39">
        <f t="shared" si="3"/>
        <v>0</v>
      </c>
      <c r="G22" s="40"/>
      <c r="H22" s="35" t="s">
        <v>42</v>
      </c>
      <c r="I22" s="36"/>
      <c r="J22" s="37"/>
      <c r="K22" s="38"/>
      <c r="L22" s="42">
        <f t="shared" si="2"/>
        <v>0</v>
      </c>
    </row>
    <row r="23" spans="1:12" s="43" customFormat="1" ht="13.5" customHeight="1">
      <c r="A23" s="4"/>
      <c r="B23" s="35" t="s">
        <v>43</v>
      </c>
      <c r="C23" s="35"/>
      <c r="D23" s="44"/>
      <c r="E23" s="38"/>
      <c r="F23" s="39">
        <f t="shared" si="3"/>
        <v>0</v>
      </c>
      <c r="G23" s="32" t="s">
        <v>44</v>
      </c>
      <c r="H23" s="29"/>
      <c r="I23" s="29"/>
      <c r="J23" s="31"/>
      <c r="K23" s="25">
        <f>SUM(K24:K25)</f>
        <v>0</v>
      </c>
      <c r="L23" s="33">
        <f>SUM(L24:L25)</f>
        <v>0</v>
      </c>
    </row>
    <row r="24" spans="1:12" s="43" customFormat="1" ht="13.5" customHeight="1">
      <c r="A24" s="4"/>
      <c r="B24" s="35" t="s">
        <v>45</v>
      </c>
      <c r="C24" s="35"/>
      <c r="D24" s="44"/>
      <c r="E24" s="38"/>
      <c r="F24" s="39">
        <f t="shared" si="3"/>
        <v>0</v>
      </c>
      <c r="G24" s="40"/>
      <c r="H24" s="35" t="s">
        <v>46</v>
      </c>
      <c r="I24" s="36"/>
      <c r="J24" s="37"/>
      <c r="K24" s="38"/>
      <c r="L24" s="42">
        <f>IF(K$56&gt;0,(K24/K$56)*100,0)</f>
        <v>0</v>
      </c>
    </row>
    <row r="25" spans="1:12" s="43" customFormat="1" ht="13.5" customHeight="1">
      <c r="A25" s="4"/>
      <c r="B25" s="35" t="s">
        <v>47</v>
      </c>
      <c r="C25" s="35"/>
      <c r="D25" s="44"/>
      <c r="E25" s="38"/>
      <c r="F25" s="39">
        <f t="shared" si="3"/>
        <v>0</v>
      </c>
      <c r="G25" s="40"/>
      <c r="H25" s="35" t="s">
        <v>48</v>
      </c>
      <c r="I25" s="36"/>
      <c r="J25" s="37"/>
      <c r="K25" s="38"/>
      <c r="L25" s="42">
        <f>IF(K$56&gt;0,(K25/K$56)*100,0)</f>
        <v>0</v>
      </c>
    </row>
    <row r="26" spans="1:12" s="43" customFormat="1" ht="13.5" customHeight="1">
      <c r="A26" s="29" t="s">
        <v>49</v>
      </c>
      <c r="B26" s="30"/>
      <c r="C26" s="30"/>
      <c r="D26" s="44"/>
      <c r="E26" s="25">
        <f>SUM(E27:E29)</f>
        <v>0</v>
      </c>
      <c r="F26" s="25">
        <f>SUM(F27:F29)</f>
        <v>0</v>
      </c>
      <c r="G26" s="32" t="s">
        <v>50</v>
      </c>
      <c r="H26" s="29"/>
      <c r="I26" s="29"/>
      <c r="J26" s="31"/>
      <c r="K26" s="25">
        <f>K27+K28</f>
        <v>33588168</v>
      </c>
      <c r="L26" s="33">
        <f>SUM(L27:L28)</f>
        <v>7.557032937955735</v>
      </c>
    </row>
    <row r="27" spans="1:12" s="43" customFormat="1" ht="13.5" customHeight="1">
      <c r="A27" s="4"/>
      <c r="B27" s="35" t="s">
        <v>51</v>
      </c>
      <c r="C27" s="35"/>
      <c r="D27" s="44"/>
      <c r="E27" s="38"/>
      <c r="F27" s="39">
        <f t="shared" si="3"/>
        <v>0</v>
      </c>
      <c r="G27" s="51"/>
      <c r="H27" s="35" t="s">
        <v>52</v>
      </c>
      <c r="I27" s="36"/>
      <c r="J27" s="31"/>
      <c r="K27" s="38">
        <v>33588168</v>
      </c>
      <c r="L27" s="42">
        <f>IF(K$56&gt;0,(K27/K$56)*100,0)</f>
        <v>7.557032937955735</v>
      </c>
    </row>
    <row r="28" spans="2:12" s="34" customFormat="1" ht="13.5" customHeight="1">
      <c r="B28" s="35" t="s">
        <v>53</v>
      </c>
      <c r="C28" s="35"/>
      <c r="D28" s="31"/>
      <c r="E28" s="38"/>
      <c r="F28" s="39">
        <f t="shared" si="3"/>
        <v>0</v>
      </c>
      <c r="G28" s="45"/>
      <c r="H28" s="35" t="s">
        <v>54</v>
      </c>
      <c r="I28" s="36"/>
      <c r="J28" s="37"/>
      <c r="K28" s="38"/>
      <c r="L28" s="42">
        <f>IF(K$56&gt;0,(K28/K$56)*100,0)</f>
        <v>0</v>
      </c>
    </row>
    <row r="29" spans="1:12" s="34" customFormat="1" ht="13.5" customHeight="1">
      <c r="A29" s="4"/>
      <c r="B29" s="35" t="s">
        <v>55</v>
      </c>
      <c r="C29" s="35"/>
      <c r="D29" s="44"/>
      <c r="E29" s="38"/>
      <c r="F29" s="39">
        <f t="shared" si="3"/>
        <v>0</v>
      </c>
      <c r="G29" s="32" t="s">
        <v>56</v>
      </c>
      <c r="H29" s="29"/>
      <c r="I29" s="29"/>
      <c r="J29" s="31"/>
      <c r="K29" s="25">
        <f>SUM(K30:K34)</f>
        <v>3317573</v>
      </c>
      <c r="L29" s="33">
        <f>SUM(L30:L34)</f>
        <v>0.7464238131437422</v>
      </c>
    </row>
    <row r="30" spans="1:12" s="34" customFormat="1" ht="13.5" customHeight="1">
      <c r="A30" s="29" t="s">
        <v>57</v>
      </c>
      <c r="B30" s="30"/>
      <c r="C30" s="30"/>
      <c r="D30" s="44"/>
      <c r="E30" s="25">
        <f>SUM(E31:E41)</f>
        <v>75134637</v>
      </c>
      <c r="F30" s="25">
        <f>SUM(F31:F41)</f>
        <v>16.904611367620515</v>
      </c>
      <c r="G30" s="45"/>
      <c r="H30" s="35" t="s">
        <v>58</v>
      </c>
      <c r="I30" s="36"/>
      <c r="J30" s="37"/>
      <c r="K30" s="38"/>
      <c r="L30" s="42">
        <f>IF(K$56&gt;0,(K30/K$56)*100,0)</f>
        <v>0</v>
      </c>
    </row>
    <row r="31" spans="1:12" s="34" customFormat="1" ht="13.5" customHeight="1">
      <c r="A31" s="4"/>
      <c r="B31" s="35" t="s">
        <v>59</v>
      </c>
      <c r="C31" s="35"/>
      <c r="D31" s="44"/>
      <c r="E31" s="38">
        <v>59868828</v>
      </c>
      <c r="F31" s="39">
        <f t="shared" si="3"/>
        <v>13.469942902298406</v>
      </c>
      <c r="G31" s="45"/>
      <c r="H31" s="35" t="s">
        <v>60</v>
      </c>
      <c r="I31" s="36"/>
      <c r="J31" s="37"/>
      <c r="K31" s="38">
        <v>3317573</v>
      </c>
      <c r="L31" s="42">
        <f>IF(K$56&gt;0,(K31/K$56)*100,0)</f>
        <v>0.7464238131437422</v>
      </c>
    </row>
    <row r="32" spans="2:12" s="34" customFormat="1" ht="13.5" customHeight="1">
      <c r="B32" s="35" t="s">
        <v>61</v>
      </c>
      <c r="C32" s="35"/>
      <c r="D32" s="31"/>
      <c r="E32" s="38"/>
      <c r="F32" s="39">
        <f>IF(E$5&gt;0,(E32/E$5)*100,0)</f>
        <v>0</v>
      </c>
      <c r="G32" s="45"/>
      <c r="H32" s="35" t="s">
        <v>62</v>
      </c>
      <c r="I32" s="36"/>
      <c r="J32" s="37"/>
      <c r="K32" s="38"/>
      <c r="L32" s="42">
        <f>IF(K$56&gt;0,(K32/K$56)*100,0)</f>
        <v>0</v>
      </c>
    </row>
    <row r="33" spans="1:12" s="43" customFormat="1" ht="13.5" customHeight="1">
      <c r="A33" s="4"/>
      <c r="B33" s="35" t="s">
        <v>63</v>
      </c>
      <c r="C33" s="35"/>
      <c r="D33" s="44"/>
      <c r="E33" s="38">
        <v>15105474</v>
      </c>
      <c r="F33" s="39">
        <f>IF(E$5&gt;0,(E33/E$5)*100,0)</f>
        <v>3.398594545598139</v>
      </c>
      <c r="G33" s="40"/>
      <c r="H33" s="35" t="s">
        <v>64</v>
      </c>
      <c r="I33" s="36"/>
      <c r="J33" s="37"/>
      <c r="K33" s="38"/>
      <c r="L33" s="42">
        <f>IF(K$56&gt;0,(K33/K$56)*100,0)</f>
        <v>0</v>
      </c>
    </row>
    <row r="34" spans="1:12" s="43" customFormat="1" ht="13.5" customHeight="1">
      <c r="A34" s="4"/>
      <c r="B34" s="35" t="s">
        <v>65</v>
      </c>
      <c r="C34" s="35"/>
      <c r="D34" s="44"/>
      <c r="E34" s="38"/>
      <c r="F34" s="39">
        <f t="shared" si="3"/>
        <v>0</v>
      </c>
      <c r="G34" s="40"/>
      <c r="H34" s="35" t="s">
        <v>66</v>
      </c>
      <c r="I34" s="36"/>
      <c r="J34" s="37"/>
      <c r="K34" s="38"/>
      <c r="L34" s="42">
        <f>IF(K$56&gt;0,(K34/K$56)*100,0)</f>
        <v>0</v>
      </c>
    </row>
    <row r="35" spans="1:12" s="43" customFormat="1" ht="13.5" customHeight="1">
      <c r="A35" s="4"/>
      <c r="B35" s="35" t="s">
        <v>67</v>
      </c>
      <c r="C35" s="35"/>
      <c r="D35" s="44"/>
      <c r="E35" s="38"/>
      <c r="F35" s="39">
        <f t="shared" si="3"/>
        <v>0</v>
      </c>
      <c r="G35" s="45"/>
      <c r="H35" s="35"/>
      <c r="I35" s="36"/>
      <c r="J35" s="37"/>
      <c r="K35" s="39"/>
      <c r="L35" s="42"/>
    </row>
    <row r="36" spans="1:12" s="43" customFormat="1" ht="13.5" customHeight="1">
      <c r="A36" s="4"/>
      <c r="B36" s="35" t="s">
        <v>68</v>
      </c>
      <c r="C36" s="35"/>
      <c r="D36" s="44"/>
      <c r="E36" s="38">
        <v>160335</v>
      </c>
      <c r="F36" s="39">
        <f t="shared" si="3"/>
        <v>0.03607391972396746</v>
      </c>
      <c r="G36" s="40"/>
      <c r="H36" s="52" t="s">
        <v>69</v>
      </c>
      <c r="I36" s="53"/>
      <c r="J36" s="54"/>
      <c r="K36" s="25">
        <f>K37+K40+K42+K46+K51+K53</f>
        <v>407556632.99999994</v>
      </c>
      <c r="L36" s="33">
        <f>L37+L40+L42+L46+L51+L53</f>
        <v>91.69654324890053</v>
      </c>
    </row>
    <row r="37" spans="1:12" s="43" customFormat="1" ht="13.5" customHeight="1">
      <c r="A37" s="4"/>
      <c r="B37" s="35" t="s">
        <v>70</v>
      </c>
      <c r="C37" s="35"/>
      <c r="D37" s="44"/>
      <c r="E37" s="38"/>
      <c r="F37" s="39">
        <f t="shared" si="3"/>
        <v>0</v>
      </c>
      <c r="G37" s="32" t="s">
        <v>71</v>
      </c>
      <c r="H37" s="29"/>
      <c r="I37" s="29"/>
      <c r="J37" s="31"/>
      <c r="K37" s="25">
        <f>SUM(K38:K39)</f>
        <v>53164320</v>
      </c>
      <c r="L37" s="33">
        <f>SUM(L38:L39)</f>
        <v>11.96148945557313</v>
      </c>
    </row>
    <row r="38" spans="1:12" s="43" customFormat="1" ht="13.5" customHeight="1">
      <c r="A38" s="4"/>
      <c r="B38" s="35" t="s">
        <v>72</v>
      </c>
      <c r="C38" s="35"/>
      <c r="D38" s="44"/>
      <c r="E38" s="38"/>
      <c r="F38" s="39">
        <f t="shared" si="3"/>
        <v>0</v>
      </c>
      <c r="G38" s="46"/>
      <c r="H38" s="35" t="s">
        <v>71</v>
      </c>
      <c r="I38" s="36"/>
      <c r="J38" s="37"/>
      <c r="K38" s="38">
        <v>53164320</v>
      </c>
      <c r="L38" s="42">
        <f aca="true" t="shared" si="4" ref="L38:L55">IF(K$56&gt;0,(K38/K$56)*100,0)</f>
        <v>11.96148945557313</v>
      </c>
    </row>
    <row r="39" spans="1:12" s="43" customFormat="1" ht="13.5" customHeight="1">
      <c r="A39" s="4"/>
      <c r="B39" s="35" t="s">
        <v>73</v>
      </c>
      <c r="C39" s="35"/>
      <c r="D39" s="44"/>
      <c r="E39" s="38"/>
      <c r="F39" s="39">
        <f t="shared" si="3"/>
        <v>0</v>
      </c>
      <c r="G39" s="45"/>
      <c r="H39" s="35" t="s">
        <v>74</v>
      </c>
      <c r="I39" s="36"/>
      <c r="J39" s="37"/>
      <c r="K39" s="38"/>
      <c r="L39" s="42">
        <f t="shared" si="4"/>
        <v>0</v>
      </c>
    </row>
    <row r="40" spans="1:12" s="43" customFormat="1" ht="13.5" customHeight="1">
      <c r="A40" s="4"/>
      <c r="B40" s="35" t="s">
        <v>75</v>
      </c>
      <c r="C40" s="35"/>
      <c r="D40" s="44"/>
      <c r="E40" s="38"/>
      <c r="F40" s="39">
        <f t="shared" si="3"/>
        <v>0</v>
      </c>
      <c r="G40" s="32" t="s">
        <v>76</v>
      </c>
      <c r="H40" s="29"/>
      <c r="I40" s="29"/>
      <c r="J40" s="31"/>
      <c r="K40" s="25">
        <f>K41</f>
        <v>149643776.76</v>
      </c>
      <c r="L40" s="33">
        <f>L41</f>
        <v>33.6684915335488</v>
      </c>
    </row>
    <row r="41" spans="1:12" s="43" customFormat="1" ht="13.5" customHeight="1">
      <c r="A41" s="4"/>
      <c r="B41" s="35" t="s">
        <v>77</v>
      </c>
      <c r="C41" s="35"/>
      <c r="D41" s="44"/>
      <c r="E41" s="38"/>
      <c r="F41" s="39">
        <f t="shared" si="3"/>
        <v>0</v>
      </c>
      <c r="G41" s="46"/>
      <c r="H41" s="35" t="s">
        <v>76</v>
      </c>
      <c r="I41" s="35"/>
      <c r="J41" s="44"/>
      <c r="K41" s="38">
        <v>149643776.76</v>
      </c>
      <c r="L41" s="42">
        <f>IF(K$56&gt;0,(K41/K$56)*100,0)</f>
        <v>33.6684915335488</v>
      </c>
    </row>
    <row r="42" spans="1:16" s="43" customFormat="1" ht="13.5" customHeight="1">
      <c r="A42" s="29" t="s">
        <v>78</v>
      </c>
      <c r="B42" s="30"/>
      <c r="C42" s="30"/>
      <c r="D42" s="44"/>
      <c r="E42" s="25">
        <f>SUM(E43:E44)</f>
        <v>0</v>
      </c>
      <c r="F42" s="25">
        <f>SUM(F43:F44)</f>
        <v>0</v>
      </c>
      <c r="G42" s="32" t="s">
        <v>79</v>
      </c>
      <c r="H42" s="29"/>
      <c r="I42" s="29"/>
      <c r="J42" s="31"/>
      <c r="K42" s="25">
        <f>SUM(K43:K45)</f>
        <v>204748536.23999995</v>
      </c>
      <c r="L42" s="33">
        <f>SUM(L43:L45)</f>
        <v>46.06656225977859</v>
      </c>
      <c r="M42" s="50"/>
      <c r="N42" s="55"/>
      <c r="O42" s="56"/>
      <c r="P42" s="57"/>
    </row>
    <row r="43" spans="1:16" s="43" customFormat="1" ht="13.5" customHeight="1">
      <c r="A43" s="4"/>
      <c r="B43" s="35" t="s">
        <v>80</v>
      </c>
      <c r="C43" s="35"/>
      <c r="D43" s="44"/>
      <c r="E43" s="38"/>
      <c r="F43" s="39">
        <f t="shared" si="3"/>
        <v>0</v>
      </c>
      <c r="G43" s="58"/>
      <c r="H43" s="35" t="s">
        <v>81</v>
      </c>
      <c r="I43" s="35"/>
      <c r="J43" s="44"/>
      <c r="K43" s="38">
        <v>96660246.91</v>
      </c>
      <c r="L43" s="42">
        <f t="shared" si="4"/>
        <v>21.74767822078906</v>
      </c>
      <c r="M43" s="50"/>
      <c r="N43" s="55"/>
      <c r="O43" s="56"/>
      <c r="P43" s="57"/>
    </row>
    <row r="44" spans="2:16" s="43" customFormat="1" ht="13.5" customHeight="1">
      <c r="B44" s="35" t="s">
        <v>82</v>
      </c>
      <c r="C44" s="35"/>
      <c r="D44" s="31"/>
      <c r="E44" s="38"/>
      <c r="F44" s="39">
        <f t="shared" si="3"/>
        <v>0</v>
      </c>
      <c r="G44" s="46"/>
      <c r="H44" s="35" t="s">
        <v>83</v>
      </c>
      <c r="I44" s="35"/>
      <c r="J44" s="44"/>
      <c r="K44" s="38">
        <v>317943043.4</v>
      </c>
      <c r="L44" s="42">
        <f t="shared" si="4"/>
        <v>71.53429896407835</v>
      </c>
      <c r="M44" s="50"/>
      <c r="N44" s="55"/>
      <c r="O44" s="56"/>
      <c r="P44" s="57"/>
    </row>
    <row r="45" spans="1:16" s="34" customFormat="1" ht="13.5" customHeight="1">
      <c r="A45" s="29" t="s">
        <v>84</v>
      </c>
      <c r="B45" s="30"/>
      <c r="C45" s="30"/>
      <c r="D45" s="44"/>
      <c r="E45" s="25">
        <f>E46</f>
        <v>0</v>
      </c>
      <c r="F45" s="25">
        <f>SUM(F46)</f>
        <v>0</v>
      </c>
      <c r="G45" s="40"/>
      <c r="H45" s="35" t="s">
        <v>85</v>
      </c>
      <c r="I45" s="36"/>
      <c r="J45" s="37"/>
      <c r="K45" s="38">
        <v>-209854754.07</v>
      </c>
      <c r="L45" s="42">
        <f t="shared" si="4"/>
        <v>-47.21541492508881</v>
      </c>
      <c r="M45" s="50"/>
      <c r="N45" s="55"/>
      <c r="O45" s="56"/>
      <c r="P45" s="57"/>
    </row>
    <row r="46" spans="1:16" s="34" customFormat="1" ht="13.5" customHeight="1">
      <c r="A46" s="4"/>
      <c r="B46" s="35" t="s">
        <v>86</v>
      </c>
      <c r="C46" s="35"/>
      <c r="D46" s="44"/>
      <c r="E46" s="38"/>
      <c r="F46" s="39">
        <f t="shared" si="3"/>
        <v>0</v>
      </c>
      <c r="G46" s="32" t="s">
        <v>87</v>
      </c>
      <c r="H46" s="29"/>
      <c r="I46" s="29"/>
      <c r="J46" s="31"/>
      <c r="K46" s="25">
        <f>SUM(K47:K50)</f>
        <v>0</v>
      </c>
      <c r="L46" s="33">
        <f>SUM(L47:L50)</f>
        <v>0</v>
      </c>
      <c r="M46" s="50"/>
      <c r="N46" s="55"/>
      <c r="O46" s="56"/>
      <c r="P46" s="57"/>
    </row>
    <row r="47" spans="1:16" s="43" customFormat="1" ht="13.5" customHeight="1">
      <c r="A47" s="29" t="s">
        <v>88</v>
      </c>
      <c r="B47" s="30"/>
      <c r="C47" s="30"/>
      <c r="D47" s="31"/>
      <c r="E47" s="25">
        <f>SUM(E48:E52)</f>
        <v>450</v>
      </c>
      <c r="F47" s="25">
        <f>SUM(F48:F52)</f>
        <v>0.00010124591558789631</v>
      </c>
      <c r="G47" s="58"/>
      <c r="H47" s="35" t="s">
        <v>89</v>
      </c>
      <c r="I47" s="35"/>
      <c r="J47" s="44"/>
      <c r="K47" s="38"/>
      <c r="L47" s="42">
        <f t="shared" si="4"/>
        <v>0</v>
      </c>
      <c r="M47" s="50"/>
      <c r="N47" s="55"/>
      <c r="O47" s="56"/>
      <c r="P47" s="57"/>
    </row>
    <row r="48" spans="1:16" s="43" customFormat="1" ht="14.25" customHeight="1">
      <c r="A48" s="4"/>
      <c r="B48" s="35" t="s">
        <v>90</v>
      </c>
      <c r="C48" s="35"/>
      <c r="D48" s="44"/>
      <c r="E48" s="38"/>
      <c r="F48" s="39">
        <f t="shared" si="3"/>
        <v>0</v>
      </c>
      <c r="G48" s="58"/>
      <c r="H48" s="35" t="s">
        <v>91</v>
      </c>
      <c r="I48" s="35"/>
      <c r="J48" s="44"/>
      <c r="K48" s="38"/>
      <c r="L48" s="42">
        <f t="shared" si="4"/>
        <v>0</v>
      </c>
      <c r="M48" s="50"/>
      <c r="N48" s="55"/>
      <c r="O48" s="56"/>
      <c r="P48" s="57"/>
    </row>
    <row r="49" spans="2:16" s="59" customFormat="1" ht="13.5" customHeight="1">
      <c r="B49" s="35" t="s">
        <v>92</v>
      </c>
      <c r="C49" s="35"/>
      <c r="D49" s="31"/>
      <c r="E49" s="38">
        <v>450</v>
      </c>
      <c r="F49" s="39">
        <f t="shared" si="3"/>
        <v>0.00010124591558789631</v>
      </c>
      <c r="G49" s="60"/>
      <c r="H49" s="35" t="s">
        <v>93</v>
      </c>
      <c r="I49" s="35"/>
      <c r="J49" s="44"/>
      <c r="K49" s="38"/>
      <c r="L49" s="42">
        <f t="shared" si="4"/>
        <v>0</v>
      </c>
      <c r="M49" s="50"/>
      <c r="N49" s="55"/>
      <c r="O49" s="56"/>
      <c r="P49" s="57"/>
    </row>
    <row r="50" spans="1:12" s="63" customFormat="1" ht="13.5" customHeight="1">
      <c r="A50" s="4"/>
      <c r="B50" s="35" t="s">
        <v>94</v>
      </c>
      <c r="C50" s="35"/>
      <c r="D50" s="44"/>
      <c r="E50" s="38"/>
      <c r="F50" s="39">
        <f t="shared" si="3"/>
        <v>0</v>
      </c>
      <c r="G50" s="58"/>
      <c r="H50" s="61" t="s">
        <v>95</v>
      </c>
      <c r="I50" s="61"/>
      <c r="J50" s="62"/>
      <c r="K50" s="38"/>
      <c r="L50" s="42">
        <f t="shared" si="4"/>
        <v>0</v>
      </c>
    </row>
    <row r="51" spans="1:12" s="64" customFormat="1" ht="13.5" customHeight="1">
      <c r="A51" s="4"/>
      <c r="B51" s="35" t="s">
        <v>96</v>
      </c>
      <c r="C51" s="35"/>
      <c r="D51" s="44"/>
      <c r="E51" s="38"/>
      <c r="F51" s="39">
        <f t="shared" si="3"/>
        <v>0</v>
      </c>
      <c r="G51" s="32" t="s">
        <v>97</v>
      </c>
      <c r="H51" s="29"/>
      <c r="I51" s="29"/>
      <c r="J51" s="31"/>
      <c r="K51" s="25">
        <f>K52</f>
        <v>0</v>
      </c>
      <c r="L51" s="33">
        <f>L52</f>
        <v>0</v>
      </c>
    </row>
    <row r="52" spans="1:12" s="64" customFormat="1" ht="13.5" customHeight="1">
      <c r="A52" s="4"/>
      <c r="B52" s="35" t="s">
        <v>98</v>
      </c>
      <c r="C52" s="36"/>
      <c r="D52" s="44"/>
      <c r="E52" s="38"/>
      <c r="F52" s="39">
        <f t="shared" si="3"/>
        <v>0</v>
      </c>
      <c r="G52" s="58"/>
      <c r="H52" s="35" t="s">
        <v>97</v>
      </c>
      <c r="I52" s="35"/>
      <c r="J52" s="44"/>
      <c r="K52" s="38"/>
      <c r="L52" s="42">
        <f t="shared" si="4"/>
        <v>0</v>
      </c>
    </row>
    <row r="53" spans="1:12" s="64" customFormat="1" ht="15" customHeight="1">
      <c r="A53" s="4"/>
      <c r="D53" s="44"/>
      <c r="E53" s="38"/>
      <c r="F53" s="39">
        <f t="shared" si="3"/>
        <v>0</v>
      </c>
      <c r="G53" s="32" t="s">
        <v>99</v>
      </c>
      <c r="H53" s="29"/>
      <c r="I53" s="29"/>
      <c r="J53" s="31"/>
      <c r="K53" s="25">
        <f>K54</f>
        <v>0</v>
      </c>
      <c r="L53" s="33">
        <f>L54</f>
        <v>0</v>
      </c>
    </row>
    <row r="54" spans="1:12" s="64" customFormat="1" ht="13.5" customHeight="1">
      <c r="A54" s="4"/>
      <c r="D54" s="37"/>
      <c r="E54" s="38"/>
      <c r="F54" s="39">
        <f t="shared" si="3"/>
        <v>0</v>
      </c>
      <c r="G54" s="65"/>
      <c r="H54" s="35" t="s">
        <v>99</v>
      </c>
      <c r="I54" s="35"/>
      <c r="J54" s="44"/>
      <c r="K54" s="38"/>
      <c r="L54" s="42">
        <f t="shared" si="4"/>
        <v>0</v>
      </c>
    </row>
    <row r="55" spans="1:12" s="64" customFormat="1" ht="9" customHeight="1">
      <c r="A55" s="4"/>
      <c r="B55" s="66"/>
      <c r="C55" s="67"/>
      <c r="D55" s="37"/>
      <c r="E55" s="39"/>
      <c r="F55" s="39"/>
      <c r="G55" s="51"/>
      <c r="H55" s="68"/>
      <c r="I55" s="68"/>
      <c r="J55" s="69"/>
      <c r="K55" s="39"/>
      <c r="L55" s="42">
        <f t="shared" si="4"/>
        <v>0</v>
      </c>
    </row>
    <row r="56" spans="1:12" s="77" customFormat="1" ht="21.75" customHeight="1">
      <c r="A56" s="70"/>
      <c r="B56" s="71" t="s">
        <v>100</v>
      </c>
      <c r="C56" s="72"/>
      <c r="D56" s="73"/>
      <c r="E56" s="74">
        <f>E5</f>
        <v>444462374</v>
      </c>
      <c r="F56" s="74">
        <f>F5</f>
        <v>100</v>
      </c>
      <c r="G56" s="75"/>
      <c r="H56" s="71" t="s">
        <v>100</v>
      </c>
      <c r="I56" s="72"/>
      <c r="J56" s="73"/>
      <c r="K56" s="74">
        <f>K5+K36</f>
        <v>444462373.99999994</v>
      </c>
      <c r="L56" s="76">
        <f>L5+L36</f>
        <v>100</v>
      </c>
    </row>
    <row r="57" spans="1:12" s="82" customFormat="1" ht="15" customHeight="1">
      <c r="A57" s="78"/>
      <c r="B57" s="78"/>
      <c r="C57" s="78"/>
      <c r="D57" s="79"/>
      <c r="E57" s="80"/>
      <c r="F57" s="81"/>
      <c r="G57" s="59"/>
      <c r="H57" s="59"/>
      <c r="I57" s="43"/>
      <c r="J57" s="43"/>
      <c r="K57" s="43"/>
      <c r="L57" s="43"/>
    </row>
    <row r="58" spans="1:12" s="82" customFormat="1" ht="15" customHeight="1">
      <c r="A58" s="78"/>
      <c r="B58" s="78"/>
      <c r="C58" s="78"/>
      <c r="D58" s="79"/>
      <c r="E58" s="80"/>
      <c r="F58" s="81"/>
      <c r="G58" s="59"/>
      <c r="H58" s="59"/>
      <c r="I58" s="43"/>
      <c r="J58" s="43"/>
      <c r="K58" s="43"/>
      <c r="L58" s="43"/>
    </row>
    <row r="59" spans="1:12" s="82" customFormat="1" ht="12.75" customHeight="1">
      <c r="A59" s="83"/>
      <c r="E59" s="84"/>
      <c r="F59" s="84"/>
      <c r="G59" s="34"/>
      <c r="H59" s="34"/>
      <c r="I59" s="34"/>
      <c r="J59" s="34"/>
      <c r="K59" s="34"/>
      <c r="L59" s="34"/>
    </row>
    <row r="60" spans="1:12" s="82" customFormat="1" ht="12.75" customHeight="1">
      <c r="A60" s="85"/>
      <c r="B60" s="86"/>
      <c r="E60" s="87"/>
      <c r="F60" s="87"/>
      <c r="G60" s="43"/>
      <c r="H60" s="43"/>
      <c r="I60" s="43"/>
      <c r="J60" s="43"/>
      <c r="K60" s="43"/>
      <c r="L60" s="43"/>
    </row>
    <row r="61" spans="1:12" s="88" customFormat="1" ht="16.5" customHeight="1">
      <c r="A61" s="85"/>
      <c r="B61" s="86"/>
      <c r="C61" s="82"/>
      <c r="D61" s="82"/>
      <c r="E61" s="87"/>
      <c r="F61" s="87"/>
      <c r="G61" s="59"/>
      <c r="H61" s="59"/>
      <c r="I61" s="59"/>
      <c r="J61" s="59"/>
      <c r="K61" s="59"/>
      <c r="L61" s="59"/>
    </row>
    <row r="62" spans="1:12" s="90" customFormat="1" ht="26.25" customHeight="1">
      <c r="A62" s="85"/>
      <c r="B62" s="86"/>
      <c r="C62" s="82"/>
      <c r="D62" s="82"/>
      <c r="E62" s="87"/>
      <c r="F62" s="87"/>
      <c r="G62" s="89"/>
      <c r="H62" s="89"/>
      <c r="I62" s="89"/>
      <c r="J62" s="89"/>
      <c r="K62" s="89"/>
      <c r="L62" s="89"/>
    </row>
    <row r="63" spans="1:12" s="92" customFormat="1" ht="18" customHeight="1">
      <c r="A63" s="85"/>
      <c r="B63" s="86"/>
      <c r="C63" s="82"/>
      <c r="D63" s="82"/>
      <c r="E63" s="87"/>
      <c r="F63" s="87"/>
      <c r="G63" s="91"/>
      <c r="H63" s="91"/>
      <c r="I63" s="91"/>
      <c r="J63" s="91"/>
      <c r="K63" s="91"/>
      <c r="L63" s="91"/>
    </row>
    <row r="64" spans="1:12" s="10" customFormat="1" ht="27" customHeight="1">
      <c r="A64" s="85"/>
      <c r="B64" s="86"/>
      <c r="C64" s="82"/>
      <c r="D64" s="82"/>
      <c r="E64" s="87"/>
      <c r="F64" s="87"/>
      <c r="G64" s="93"/>
      <c r="H64" s="93"/>
      <c r="I64" s="93"/>
      <c r="J64" s="93"/>
      <c r="K64" s="93"/>
      <c r="L64" s="93"/>
    </row>
    <row r="65" spans="1:12" s="16" customFormat="1" ht="21.75" customHeight="1">
      <c r="A65" s="85"/>
      <c r="B65" s="86"/>
      <c r="C65" s="82"/>
      <c r="D65" s="82"/>
      <c r="E65" s="87"/>
      <c r="F65" s="87"/>
      <c r="G65" s="86"/>
      <c r="H65" s="86"/>
      <c r="I65" s="86"/>
      <c r="J65" s="86"/>
      <c r="K65" s="86"/>
      <c r="L65" s="86"/>
    </row>
    <row r="66" spans="1:12" s="22" customFormat="1" ht="33" customHeight="1">
      <c r="A66" s="85"/>
      <c r="B66" s="86"/>
      <c r="C66" s="82"/>
      <c r="D66" s="82"/>
      <c r="E66" s="87"/>
      <c r="F66" s="87"/>
      <c r="G66" s="63"/>
      <c r="H66" s="63"/>
      <c r="I66" s="63"/>
      <c r="J66" s="63"/>
      <c r="K66" s="63"/>
      <c r="L66" s="63"/>
    </row>
    <row r="67" spans="1:12" s="22" customFormat="1" ht="6.75" customHeight="1">
      <c r="A67" s="85"/>
      <c r="B67" s="86"/>
      <c r="C67" s="82"/>
      <c r="D67" s="82"/>
      <c r="E67" s="87"/>
      <c r="F67" s="87"/>
      <c r="G67" s="64"/>
      <c r="H67" s="64"/>
      <c r="I67" s="64"/>
      <c r="J67" s="64"/>
      <c r="K67" s="64"/>
      <c r="L67" s="64"/>
    </row>
    <row r="68" spans="1:12" s="28" customFormat="1" ht="15" customHeight="1">
      <c r="A68" s="85"/>
      <c r="B68" s="86"/>
      <c r="C68" s="82"/>
      <c r="D68" s="82"/>
      <c r="E68" s="87"/>
      <c r="F68" s="87"/>
      <c r="G68" s="64"/>
      <c r="H68" s="64"/>
      <c r="I68" s="64"/>
      <c r="J68" s="64"/>
      <c r="K68" s="64"/>
      <c r="L68" s="64"/>
    </row>
    <row r="69" spans="7:12" ht="7.5" customHeight="1">
      <c r="G69" s="64"/>
      <c r="H69" s="64"/>
      <c r="I69" s="64"/>
      <c r="J69" s="64"/>
      <c r="K69" s="64"/>
      <c r="L69" s="64"/>
    </row>
    <row r="70" spans="7:12" ht="19.5" customHeight="1">
      <c r="G70" s="64"/>
      <c r="H70" s="64"/>
      <c r="I70" s="64"/>
      <c r="J70" s="64"/>
      <c r="K70" s="64"/>
      <c r="L70" s="64"/>
    </row>
    <row r="71" spans="7:12" ht="19.5" customHeight="1">
      <c r="G71" s="28"/>
      <c r="H71" s="28"/>
      <c r="I71" s="28"/>
      <c r="J71" s="28"/>
      <c r="K71" s="28"/>
      <c r="L71" s="28"/>
    </row>
    <row r="72" spans="7:12" ht="19.5" customHeight="1">
      <c r="G72" s="77"/>
      <c r="H72" s="77"/>
      <c r="I72" s="77"/>
      <c r="J72" s="77"/>
      <c r="K72" s="77"/>
      <c r="L72" s="77"/>
    </row>
    <row r="73" spans="7:12" ht="19.5" customHeight="1">
      <c r="G73" s="82"/>
      <c r="H73" s="82"/>
      <c r="I73" s="82"/>
      <c r="J73" s="82"/>
      <c r="K73" s="82"/>
      <c r="L73" s="82"/>
    </row>
    <row r="74" spans="7:12" ht="19.5" customHeight="1">
      <c r="G74" s="82"/>
      <c r="H74" s="82"/>
      <c r="I74" s="82"/>
      <c r="J74" s="82"/>
      <c r="K74" s="82"/>
      <c r="L74" s="82"/>
    </row>
    <row r="75" spans="7:12" ht="19.5" customHeight="1">
      <c r="G75" s="82"/>
      <c r="H75" s="82"/>
      <c r="I75" s="82"/>
      <c r="J75" s="82"/>
      <c r="K75" s="82"/>
      <c r="L75" s="82"/>
    </row>
    <row r="76" spans="7:12" ht="19.5" customHeight="1">
      <c r="G76" s="82"/>
      <c r="H76" s="82"/>
      <c r="I76" s="82"/>
      <c r="J76" s="82"/>
      <c r="K76" s="82"/>
      <c r="L76" s="82"/>
    </row>
    <row r="77" spans="7:12" ht="19.5" customHeight="1">
      <c r="G77" s="82"/>
      <c r="H77" s="82"/>
      <c r="I77" s="82"/>
      <c r="J77" s="82"/>
      <c r="K77" s="82"/>
      <c r="L77" s="82"/>
    </row>
    <row r="78" spans="7:12" ht="19.5" customHeight="1">
      <c r="G78" s="88"/>
      <c r="H78" s="88"/>
      <c r="I78" s="88"/>
      <c r="J78" s="88"/>
      <c r="K78" s="88"/>
      <c r="L78" s="88"/>
    </row>
    <row r="79" spans="7:12" ht="19.5" customHeight="1">
      <c r="G79" s="90"/>
      <c r="H79" s="90"/>
      <c r="I79" s="90"/>
      <c r="J79" s="90"/>
      <c r="K79" s="90"/>
      <c r="L79" s="90"/>
    </row>
    <row r="80" spans="7:12" ht="19.5" customHeight="1">
      <c r="G80" s="92"/>
      <c r="H80" s="92"/>
      <c r="I80" s="92"/>
      <c r="J80" s="92"/>
      <c r="K80" s="92"/>
      <c r="L80" s="92"/>
    </row>
    <row r="81" spans="7:12" ht="19.5" customHeight="1">
      <c r="G81" s="10"/>
      <c r="H81" s="10"/>
      <c r="I81" s="10"/>
      <c r="J81" s="10"/>
      <c r="K81" s="10"/>
      <c r="L81" s="10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22"/>
      <c r="H83" s="22"/>
      <c r="I83" s="22"/>
      <c r="J83" s="22"/>
      <c r="K83" s="22"/>
      <c r="L83" s="22"/>
    </row>
    <row r="84" spans="7:12" ht="19.5" customHeight="1">
      <c r="G84" s="22"/>
      <c r="H84" s="22"/>
      <c r="I84" s="22"/>
      <c r="J84" s="22"/>
      <c r="K84" s="22"/>
      <c r="L84" s="22"/>
    </row>
    <row r="85" spans="7:12" ht="19.5" customHeight="1">
      <c r="G85" s="28"/>
      <c r="H85" s="28"/>
      <c r="I85" s="28"/>
      <c r="J85" s="28"/>
      <c r="K85" s="28"/>
      <c r="L85" s="2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41.25" customHeight="1"/>
    <row r="97" spans="1:12" s="77" customFormat="1" ht="25.5" customHeight="1">
      <c r="A97" s="85"/>
      <c r="B97" s="86"/>
      <c r="C97" s="82"/>
      <c r="D97" s="82"/>
      <c r="E97" s="87"/>
      <c r="F97" s="87"/>
      <c r="G97" s="94"/>
      <c r="H97" s="94"/>
      <c r="I97" s="94"/>
      <c r="J97" s="94"/>
      <c r="K97" s="94"/>
      <c r="L97" s="94"/>
    </row>
    <row r="114" spans="7:12" ht="16.5">
      <c r="G114" s="77"/>
      <c r="H114" s="77"/>
      <c r="I114" s="77"/>
      <c r="J114" s="77"/>
      <c r="K114" s="77"/>
      <c r="L114" s="77"/>
    </row>
  </sheetData>
  <mergeCells count="104">
    <mergeCell ref="A57:C57"/>
    <mergeCell ref="A58:C58"/>
    <mergeCell ref="B52:C52"/>
    <mergeCell ref="H52:I52"/>
    <mergeCell ref="G53:I53"/>
    <mergeCell ref="H54:I54"/>
    <mergeCell ref="B50:C50"/>
    <mergeCell ref="H50:I50"/>
    <mergeCell ref="B51:C51"/>
    <mergeCell ref="G51:I51"/>
    <mergeCell ref="B48:C48"/>
    <mergeCell ref="H48:I48"/>
    <mergeCell ref="B49:C49"/>
    <mergeCell ref="H49:I49"/>
    <mergeCell ref="B46:C46"/>
    <mergeCell ref="G46:I46"/>
    <mergeCell ref="A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E3:E4"/>
    <mergeCell ref="F3:F4"/>
    <mergeCell ref="K3:K4"/>
    <mergeCell ref="L3:L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2009-09-16T02:52:41Z</dcterms:created>
  <dcterms:modified xsi:type="dcterms:W3CDTF">2009-09-16T02:54:14Z</dcterms:modified>
  <cp:category/>
  <cp:version/>
  <cp:contentType/>
  <cp:contentStatus/>
</cp:coreProperties>
</file>