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李慧君</author>
  </authors>
  <commentList>
    <comment ref="A59" authorId="0">
      <text>
        <r>
          <rPr>
            <sz val="12"/>
            <color indexed="10"/>
            <rFont val="標楷體"/>
            <family val="4"/>
          </rPr>
          <t>本科目金額請填寫於D53儲存格內</t>
        </r>
      </text>
    </comment>
    <comment ref="A60" authorId="0">
      <text>
        <r>
          <rPr>
            <sz val="12"/>
            <color indexed="10"/>
            <rFont val="標楷體"/>
            <family val="4"/>
          </rPr>
          <t xml:space="preserve">本科目金額請填寫於D54儲存格內
</t>
        </r>
      </text>
    </comment>
  </commentList>
</comments>
</file>

<file path=xl/sharedStrings.xml><?xml version="1.0" encoding="utf-8"?>
<sst xmlns="http://schemas.openxmlformats.org/spreadsheetml/2006/main" count="119" uniqueCount="109">
  <si>
    <r>
      <t>附屬單位預算</t>
    </r>
    <r>
      <rPr>
        <b/>
        <sz val="22"/>
        <rFont val="Times New Roman"/>
        <family val="1"/>
      </rPr>
      <t>(</t>
    </r>
    <r>
      <rPr>
        <b/>
        <sz val="22"/>
        <rFont val="華康粗明體"/>
        <family val="3"/>
      </rPr>
      <t>營業部分</t>
    </r>
    <r>
      <rPr>
        <b/>
        <sz val="22"/>
        <rFont val="Times New Roman"/>
        <family val="1"/>
      </rPr>
      <t>)</t>
    </r>
    <r>
      <rPr>
        <b/>
        <sz val="22"/>
        <rFont val="華康粗明體"/>
        <family val="3"/>
      </rPr>
      <t>資產負債表</t>
    </r>
  </si>
  <si>
    <t>　　　　　　　　　　　</t>
  </si>
  <si>
    <r>
      <t xml:space="preserve">      </t>
    </r>
    <r>
      <rPr>
        <b/>
        <sz val="13"/>
        <rFont val="華康粗明體"/>
        <family val="3"/>
      </rPr>
      <t>中華民國</t>
    </r>
    <r>
      <rPr>
        <b/>
        <sz val="13"/>
        <rFont val="Times New Roman"/>
        <family val="1"/>
      </rPr>
      <t>98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</si>
  <si>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</si>
  <si>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科           目</t>
  </si>
  <si>
    <t>金     額</t>
  </si>
  <si>
    <t>％</t>
  </si>
  <si>
    <t>資           產</t>
  </si>
  <si>
    <t>28,469,791,627,416.02</t>
  </si>
  <si>
    <t>負           債</t>
  </si>
  <si>
    <t>24,266,846,201,501.17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</si>
  <si>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</si>
  <si>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</si>
  <si>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</si>
  <si>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</si>
  <si>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</si>
  <si>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</si>
  <si>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</si>
  <si>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</si>
  <si>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</si>
  <si>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</si>
  <si>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</si>
  <si>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</si>
  <si>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</si>
  <si>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</si>
  <si>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</si>
  <si>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</si>
  <si>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</si>
  <si>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</si>
  <si>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</si>
  <si>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</si>
  <si>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</si>
  <si>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</si>
  <si>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</si>
  <si>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</si>
  <si>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</si>
  <si>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</si>
  <si>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</si>
  <si>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</si>
  <si>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</si>
  <si>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</si>
  <si>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</si>
  <si>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</si>
  <si>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</si>
  <si>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</si>
  <si>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</si>
  <si>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</si>
  <si>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</si>
  <si>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</si>
  <si>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</si>
  <si>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</si>
  <si>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</si>
  <si>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12,609,179,610,726.23</t>
  </si>
  <si>
    <t>長期負債</t>
  </si>
  <si>
    <t>基金</t>
  </si>
  <si>
    <t>長期債務</t>
  </si>
  <si>
    <t>長期投資</t>
  </si>
  <si>
    <t>12,250,909,621,482.07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</si>
  <si>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</si>
  <si>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</si>
  <si>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</si>
  <si>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</si>
  <si>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</si>
  <si>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</si>
  <si>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</si>
  <si>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</si>
  <si>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</si>
  <si>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</si>
  <si>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</si>
  <si>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</si>
  <si>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</si>
  <si>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</si>
  <si>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</si>
  <si>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</si>
  <si>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</si>
  <si>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</si>
  <si>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</si>
  <si>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</si>
  <si>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</si>
  <si>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</si>
  <si>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</si>
  <si>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</si>
  <si>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</si>
  <si>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</si>
  <si>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</si>
  <si>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</si>
  <si>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</si>
  <si>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</si>
  <si>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</si>
  <si>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</si>
  <si>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</si>
  <si>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</si>
  <si>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累計減損─無形資產</t>
  </si>
  <si>
    <t>金融商品未實現損益</t>
  </si>
  <si>
    <t>其他資產</t>
  </si>
  <si>
    <t>累積換算調整數</t>
  </si>
  <si>
    <t>非營業資產</t>
  </si>
  <si>
    <t>兌換差價準備</t>
  </si>
  <si>
    <t>什項資產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</si>
  <si>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</si>
  <si>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</si>
  <si>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</si>
  <si>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</si>
  <si>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</si>
  <si>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</si>
  <si>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</si>
  <si>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</si>
  <si>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t>合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</si>
  <si>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 10,151,737,169,349.77</t>
    </r>
    <r>
      <rPr>
        <sz val="10"/>
        <rFont val="華康中明體"/>
        <family val="3"/>
      </rPr>
      <t>元；期收</t>
    </r>
    <r>
      <rPr>
        <sz val="10"/>
        <rFont val="Times New Roman"/>
        <family val="1"/>
      </rPr>
      <t xml:space="preserve">( </t>
    </r>
    <r>
      <rPr>
        <sz val="10"/>
        <rFont val="華康中明體"/>
        <family val="3"/>
      </rPr>
      <t>期付</t>
    </r>
    <r>
      <rPr>
        <sz val="10"/>
        <rFont val="Times New Roman"/>
        <family val="1"/>
      </rPr>
      <t xml:space="preserve"> ) </t>
    </r>
    <r>
      <rPr>
        <sz val="10"/>
        <rFont val="華康中明體"/>
        <family val="3"/>
      </rPr>
      <t>款項</t>
    </r>
    <r>
      <rPr>
        <sz val="10"/>
        <rFont val="Times New Roman"/>
        <family val="1"/>
      </rPr>
      <t xml:space="preserve"> 288,656,257,836.25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</si>
</sst>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</numFmts>
  <fonts count="32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22"/>
      <name val="華康粗明體"/>
      <family val="3"/>
    </font>
    <font>
      <b/>
      <sz val="22"/>
      <name val="Times New Roman"/>
      <family val="1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sz val="12"/>
      <color indexed="10"/>
      <name val="標楷體"/>
      <family val="4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2" xfId="0" applyFont="1" applyBorder="1" applyAlignment="1" quotePrefix="1">
      <alignment horizontal="center" vertical="center"/>
    </xf>
    <xf numFmtId="0" fontId="10" fillId="0" borderId="3" xfId="0" applyFont="1" applyBorder="1" applyAlignment="1" quotePrefix="1">
      <alignment horizontal="center" vertical="center"/>
    </xf>
    <xf numFmtId="176" fontId="10" fillId="0" borderId="4" xfId="0" applyNumberFormat="1" applyFont="1" applyBorder="1" applyAlignment="1" quotePrefix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0" fontId="10" fillId="0" borderId="4" xfId="0" applyFont="1" applyBorder="1" applyAlignment="1" quotePrefix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6" xfId="0" applyFont="1" applyBorder="1" applyAlignment="1" quotePrefix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0" fillId="0" borderId="7" xfId="0" applyFont="1" applyBorder="1" applyAlignment="1" quotePrefix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77" fontId="12" fillId="0" borderId="5" xfId="0" applyNumberFormat="1" applyFont="1" applyBorder="1" applyAlignment="1" applyProtection="1">
      <alignment horizontal="right"/>
      <protection/>
    </xf>
    <xf numFmtId="177" fontId="12" fillId="0" borderId="9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>
      <alignment vertical="center"/>
    </xf>
    <xf numFmtId="177" fontId="12" fillId="0" borderId="4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9" xfId="0" applyFont="1" applyBorder="1" applyAlignment="1">
      <alignment horizontal="distributed"/>
    </xf>
    <xf numFmtId="177" fontId="12" fillId="0" borderId="9" xfId="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distributed"/>
    </xf>
    <xf numFmtId="177" fontId="12" fillId="0" borderId="10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9" xfId="0" applyFont="1" applyBorder="1" applyAlignment="1">
      <alignment/>
    </xf>
    <xf numFmtId="177" fontId="15" fillId="0" borderId="9" xfId="0" applyNumberFormat="1" applyFont="1" applyBorder="1" applyAlignment="1" applyProtection="1">
      <alignment vertical="center"/>
      <protection locked="0"/>
    </xf>
    <xf numFmtId="177" fontId="15" fillId="0" borderId="9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vertical="center"/>
    </xf>
    <xf numFmtId="0" fontId="14" fillId="0" borderId="0" xfId="0" applyFont="1" applyBorder="1" applyAlignment="1" quotePrefix="1">
      <alignment horizontal="distributed"/>
    </xf>
    <xf numFmtId="177" fontId="15" fillId="0" borderId="1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4" fillId="0" borderId="9" xfId="0" applyFont="1" applyBorder="1" applyAlignment="1">
      <alignment horizontal="distributed"/>
    </xf>
    <xf numFmtId="0" fontId="6" fillId="0" borderId="10" xfId="0" applyFont="1" applyBorder="1" applyAlignment="1" quotePrefix="1">
      <alignment horizontal="left"/>
    </xf>
    <xf numFmtId="0" fontId="16" fillId="0" borderId="10" xfId="0" applyFont="1" applyBorder="1" applyAlignment="1">
      <alignment vertical="center"/>
    </xf>
    <xf numFmtId="0" fontId="17" fillId="0" borderId="0" xfId="0" applyFont="1" applyBorder="1" applyAlignment="1">
      <alignment horizontal="distributed"/>
    </xf>
    <xf numFmtId="0" fontId="18" fillId="0" borderId="0" xfId="0" applyFont="1" applyBorder="1" applyAlignment="1">
      <alignment/>
    </xf>
    <xf numFmtId="0" fontId="18" fillId="0" borderId="9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177" fontId="12" fillId="0" borderId="11" xfId="0" applyNumberFormat="1" applyFont="1" applyBorder="1" applyAlignment="1" applyProtection="1">
      <alignment horizontal="right"/>
      <protection/>
    </xf>
    <xf numFmtId="0" fontId="6" fillId="0" borderId="10" xfId="0" applyFont="1" applyBorder="1" applyAlignment="1">
      <alignment horizontal="distributed"/>
    </xf>
    <xf numFmtId="177" fontId="15" fillId="0" borderId="11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4" fillId="0" borderId="0" xfId="0" applyFont="1" applyBorder="1" applyAlignment="1" quotePrefix="1">
      <alignment horizontal="distributed"/>
    </xf>
    <xf numFmtId="0" fontId="11" fillId="0" borderId="0" xfId="0" applyFont="1" applyAlignment="1">
      <alignment/>
    </xf>
    <xf numFmtId="0" fontId="19" fillId="0" borderId="0" xfId="0" applyFont="1" applyBorder="1" applyAlignment="1" quotePrefix="1">
      <alignment horizontal="distributed"/>
    </xf>
    <xf numFmtId="176" fontId="15" fillId="0" borderId="10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/>
    </xf>
    <xf numFmtId="0" fontId="21" fillId="0" borderId="9" xfId="0" applyFont="1" applyBorder="1" applyAlignment="1">
      <alignment horizontal="distributed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77" fontId="12" fillId="0" borderId="8" xfId="0" applyNumberFormat="1" applyFont="1" applyBorder="1" applyAlignment="1" applyProtection="1">
      <alignment horizontal="right"/>
      <protection/>
    </xf>
    <xf numFmtId="177" fontId="12" fillId="0" borderId="8" xfId="0" applyNumberFormat="1" applyFont="1" applyBorder="1" applyAlignment="1" applyProtection="1">
      <alignment vertical="center"/>
      <protection/>
    </xf>
    <xf numFmtId="0" fontId="6" fillId="0" borderId="7" xfId="0" applyFont="1" applyBorder="1" applyAlignment="1" quotePrefix="1">
      <alignment horizontal="right" vertical="center"/>
    </xf>
    <xf numFmtId="177" fontId="12" fillId="0" borderId="7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20" fillId="0" borderId="2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76" fontId="15" fillId="0" borderId="0" xfId="0" applyNumberFormat="1" applyFont="1" applyAlignment="1" applyProtection="1">
      <alignment horizontal="left"/>
      <protection locked="0"/>
    </xf>
    <xf numFmtId="0" fontId="16" fillId="0" borderId="0" xfId="0" applyFont="1" applyBorder="1" applyAlignment="1">
      <alignment horizontal="left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left"/>
    </xf>
    <xf numFmtId="176" fontId="15" fillId="0" borderId="0" xfId="0" applyNumberFormat="1" applyFont="1" applyAlignment="1" applyProtection="1">
      <alignment vertical="center"/>
      <protection locked="0"/>
    </xf>
    <xf numFmtId="0" fontId="23" fillId="0" borderId="0" xfId="0" applyFont="1" applyBorder="1" applyAlignment="1">
      <alignment horizontal="right"/>
    </xf>
    <xf numFmtId="0" fontId="20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workbookViewId="0" topLeftCell="A1">
      <selection activeCell="A1" sqref="A1:IV1"/>
    </sheetView>
  </sheetViews>
  <sheetFormatPr defaultColWidth="9.00390625" defaultRowHeight="16.5"/>
  <cols>
    <col min="1" max="1" width="2.25390625" style="99" customWidth="1"/>
    <col min="2" max="2" width="2.25390625" style="100" customWidth="1"/>
    <col min="3" max="3" width="17.625" style="93" customWidth="1"/>
    <col min="4" max="4" width="1.12109375" style="93" customWidth="1"/>
    <col min="5" max="5" width="19.125" style="101" customWidth="1"/>
    <col min="6" max="6" width="7.50390625" style="101" customWidth="1"/>
    <col min="7" max="7" width="1.875" style="107" customWidth="1"/>
    <col min="8" max="8" width="2.25390625" style="107" customWidth="1"/>
    <col min="9" max="9" width="17.875" style="107" customWidth="1"/>
    <col min="10" max="10" width="1.12109375" style="107" customWidth="1"/>
    <col min="11" max="11" width="19.25390625" style="107" customWidth="1"/>
    <col min="12" max="12" width="7.75390625" style="107" customWidth="1"/>
    <col min="13" max="16384" width="9.00390625" style="107" customWidth="1"/>
  </cols>
  <sheetData>
    <row r="1" spans="1:12" s="3" customFormat="1" ht="4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1" customFormat="1" ht="21.75" customHeight="1">
      <c r="A2" s="4"/>
      <c r="B2" s="5"/>
      <c r="C2" s="6" t="s">
        <v>1</v>
      </c>
      <c r="D2" s="6"/>
      <c r="E2" s="7" t="s">
        <v>2</v>
      </c>
      <c r="F2" s="8"/>
      <c r="G2" s="8"/>
      <c r="H2" s="8"/>
      <c r="I2" s="8"/>
      <c r="J2" s="9"/>
      <c r="K2" s="6"/>
      <c r="L2" s="10" t="s">
        <v>3</v>
      </c>
    </row>
    <row r="3" spans="1:12" s="18" customFormat="1" ht="21" customHeight="1">
      <c r="A3" s="12" t="s">
        <v>4</v>
      </c>
      <c r="B3" s="12"/>
      <c r="C3" s="12"/>
      <c r="D3" s="13"/>
      <c r="E3" s="14" t="s">
        <v>5</v>
      </c>
      <c r="F3" s="15" t="s">
        <v>6</v>
      </c>
      <c r="G3" s="16" t="s">
        <v>4</v>
      </c>
      <c r="H3" s="12"/>
      <c r="I3" s="12"/>
      <c r="J3" s="13"/>
      <c r="K3" s="14" t="s">
        <v>5</v>
      </c>
      <c r="L3" s="17" t="s">
        <v>6</v>
      </c>
    </row>
    <row r="4" spans="1:12" s="25" customFormat="1" ht="20.25" customHeight="1">
      <c r="A4" s="19"/>
      <c r="B4" s="19"/>
      <c r="C4" s="19"/>
      <c r="D4" s="20"/>
      <c r="E4" s="21"/>
      <c r="F4" s="22"/>
      <c r="G4" s="23"/>
      <c r="H4" s="19"/>
      <c r="I4" s="19"/>
      <c r="J4" s="20"/>
      <c r="K4" s="24"/>
      <c r="L4" s="24"/>
    </row>
    <row r="5" spans="1:12" s="34" customFormat="1" ht="24" customHeight="1">
      <c r="A5" s="26"/>
      <c r="B5" s="27" t="s">
        <v>7</v>
      </c>
      <c r="C5" s="28"/>
      <c r="D5" s="29"/>
      <c r="E5" s="30" t="s">
        <v>8</v>
      </c>
      <c r="F5" s="31">
        <f>IF(E$5&gt;0,(E5/E$5)*100,0)</f>
        <v>100</v>
      </c>
      <c r="G5" s="32"/>
      <c r="H5" s="27" t="s">
        <v>9</v>
      </c>
      <c r="I5" s="28"/>
      <c r="J5" s="29"/>
      <c r="K5" s="30" t="s">
        <v>10</v>
      </c>
      <c r="L5" s="33">
        <f>L6+L16+L23+L26+L29</f>
        <v>85.23717531579173</v>
      </c>
    </row>
    <row r="6" spans="1:12" s="41" customFormat="1" ht="13.5" customHeight="1">
      <c r="A6" s="35" t="s">
        <v>11</v>
      </c>
      <c r="B6" s="36"/>
      <c r="C6" s="36"/>
      <c r="D6" s="37"/>
      <c r="E6" s="38">
        <v>7435358755837.89</v>
      </c>
      <c r="F6" s="31">
        <f>SUM(F7:F16)</f>
        <v>26.11666025921224</v>
      </c>
      <c r="G6" s="39" t="s">
        <v>12</v>
      </c>
      <c r="H6" s="36"/>
      <c r="I6" s="36"/>
      <c r="J6" s="37"/>
      <c r="K6" s="38">
        <v>11365298703018.8</v>
      </c>
      <c r="L6" s="40">
        <f>SUM(L7:L15)</f>
        <v>39.92055457151359</v>
      </c>
    </row>
    <row r="7" spans="1:12" s="50" customFormat="1" ht="13.5" customHeight="1">
      <c r="A7" s="4"/>
      <c r="B7" s="42" t="s">
        <v>13</v>
      </c>
      <c r="C7" s="43"/>
      <c r="D7" s="44"/>
      <c r="E7" s="45">
        <v>236662045926.27</v>
      </c>
      <c r="F7" s="46">
        <f aca="true" t="shared" si="0" ref="F7:F16">IF(E$5&gt;0,(E7/E$5)*100,0)</f>
        <v>0.8312742468349078</v>
      </c>
      <c r="G7" s="47"/>
      <c r="H7" s="48" t="s">
        <v>14</v>
      </c>
      <c r="I7" s="43"/>
      <c r="J7" s="44"/>
      <c r="K7" s="45">
        <v>654439213042.98</v>
      </c>
      <c r="L7" s="49">
        <f aca="true" t="shared" si="1" ref="L7:L15">IF(K$58&gt;0,(K7/K$58)*100,0)</f>
        <v>2.298714446553112</v>
      </c>
    </row>
    <row r="8" spans="1:12" s="50" customFormat="1" ht="13.5" customHeight="1">
      <c r="A8" s="4"/>
      <c r="B8" s="42" t="s">
        <v>15</v>
      </c>
      <c r="C8" s="43"/>
      <c r="D8" s="44"/>
      <c r="E8" s="45">
        <v>1345865161301.14</v>
      </c>
      <c r="F8" s="46">
        <f t="shared" si="0"/>
        <v>4.72734461465145</v>
      </c>
      <c r="G8" s="47"/>
      <c r="H8" s="48" t="s">
        <v>16</v>
      </c>
      <c r="I8" s="43"/>
      <c r="J8" s="44"/>
      <c r="K8" s="45">
        <v>12147175786.22</v>
      </c>
      <c r="L8" s="49">
        <f t="shared" si="1"/>
        <v>0.042666893896485154</v>
      </c>
    </row>
    <row r="9" spans="1:12" s="50" customFormat="1" ht="13.5" customHeight="1">
      <c r="A9" s="4"/>
      <c r="B9" s="42" t="s">
        <v>17</v>
      </c>
      <c r="C9" s="42"/>
      <c r="D9" s="51"/>
      <c r="E9" s="45">
        <v>3814451025127.9</v>
      </c>
      <c r="F9" s="46">
        <f t="shared" si="0"/>
        <v>13.39824005404605</v>
      </c>
      <c r="G9" s="47"/>
      <c r="H9" s="42" t="s">
        <v>18</v>
      </c>
      <c r="I9" s="43"/>
      <c r="J9" s="44"/>
      <c r="K9" s="45">
        <v>8837466081685.13</v>
      </c>
      <c r="L9" s="49">
        <f t="shared" si="1"/>
        <v>31.041555194154558</v>
      </c>
    </row>
    <row r="10" spans="1:12" s="50" customFormat="1" ht="13.5" customHeight="1">
      <c r="A10" s="4"/>
      <c r="B10" s="42" t="s">
        <v>19</v>
      </c>
      <c r="C10" s="42"/>
      <c r="D10" s="51"/>
      <c r="E10" s="45">
        <v>771054484120.92</v>
      </c>
      <c r="F10" s="46">
        <f t="shared" si="0"/>
        <v>2.708325000097316</v>
      </c>
      <c r="G10" s="47"/>
      <c r="H10" s="42" t="s">
        <v>20</v>
      </c>
      <c r="I10" s="43"/>
      <c r="J10" s="44"/>
      <c r="K10" s="45">
        <v>560766044.89</v>
      </c>
      <c r="L10" s="49">
        <f t="shared" si="1"/>
        <v>0.0019696879142241082</v>
      </c>
    </row>
    <row r="11" spans="1:12" s="50" customFormat="1" ht="13.5" customHeight="1">
      <c r="A11" s="4"/>
      <c r="B11" s="42" t="s">
        <v>21</v>
      </c>
      <c r="C11" s="42"/>
      <c r="D11" s="51"/>
      <c r="E11" s="45">
        <v>691271391745.13</v>
      </c>
      <c r="F11" s="46">
        <f t="shared" si="0"/>
        <v>2.4280872891231335</v>
      </c>
      <c r="G11" s="52"/>
      <c r="H11" s="42" t="s">
        <v>22</v>
      </c>
      <c r="I11" s="43"/>
      <c r="J11" s="44"/>
      <c r="K11" s="45">
        <v>596783565972.34</v>
      </c>
      <c r="L11" s="49">
        <f t="shared" si="1"/>
        <v>2.096199275999077</v>
      </c>
    </row>
    <row r="12" spans="1:12" s="50" customFormat="1" ht="13.5" customHeight="1">
      <c r="A12" s="4"/>
      <c r="B12" s="42" t="s">
        <v>23</v>
      </c>
      <c r="C12" s="42"/>
      <c r="D12" s="51"/>
      <c r="E12" s="45">
        <v>153768278073.34</v>
      </c>
      <c r="F12" s="46">
        <f t="shared" si="0"/>
        <v>0.5401103038817585</v>
      </c>
      <c r="G12" s="52"/>
      <c r="H12" s="42" t="s">
        <v>24</v>
      </c>
      <c r="I12" s="43"/>
      <c r="J12" s="44"/>
      <c r="K12" s="45">
        <v>1063964595873</v>
      </c>
      <c r="L12" s="49">
        <f t="shared" si="1"/>
        <v>3.7371702954384025</v>
      </c>
    </row>
    <row r="13" spans="1:12" s="50" customFormat="1" ht="13.5" customHeight="1">
      <c r="A13" s="4"/>
      <c r="B13" s="42" t="s">
        <v>25</v>
      </c>
      <c r="C13" s="42"/>
      <c r="D13" s="51"/>
      <c r="E13" s="45">
        <v>260407242054.08</v>
      </c>
      <c r="F13" s="46">
        <f t="shared" si="0"/>
        <v>0.9146791288887115</v>
      </c>
      <c r="G13" s="52"/>
      <c r="H13" s="42" t="s">
        <v>26</v>
      </c>
      <c r="I13" s="43"/>
      <c r="J13" s="44"/>
      <c r="K13" s="45">
        <v>30725561786.21</v>
      </c>
      <c r="L13" s="49">
        <f t="shared" si="1"/>
        <v>0.10792338134509466</v>
      </c>
    </row>
    <row r="14" spans="1:12" s="50" customFormat="1" ht="13.5" customHeight="1">
      <c r="A14" s="4"/>
      <c r="B14" s="42" t="s">
        <v>27</v>
      </c>
      <c r="C14" s="42"/>
      <c r="D14" s="51"/>
      <c r="E14" s="45">
        <v>95318357605.75</v>
      </c>
      <c r="F14" s="46">
        <f t="shared" si="0"/>
        <v>0.33480525201301364</v>
      </c>
      <c r="G14" s="52"/>
      <c r="H14" s="42" t="s">
        <v>28</v>
      </c>
      <c r="I14" s="43"/>
      <c r="J14" s="44"/>
      <c r="K14" s="45">
        <v>169101118818.04</v>
      </c>
      <c r="L14" s="49">
        <f t="shared" si="1"/>
        <v>0.5939668299335147</v>
      </c>
    </row>
    <row r="15" spans="1:12" s="50" customFormat="1" ht="13.5" customHeight="1">
      <c r="A15" s="4"/>
      <c r="B15" s="42" t="s">
        <v>29</v>
      </c>
      <c r="C15" s="42"/>
      <c r="D15" s="51"/>
      <c r="E15" s="45">
        <v>57086794284.35</v>
      </c>
      <c r="F15" s="46">
        <f t="shared" si="0"/>
        <v>0.20051707800128835</v>
      </c>
      <c r="G15" s="53"/>
      <c r="H15" s="42" t="s">
        <v>30</v>
      </c>
      <c r="I15" s="42"/>
      <c r="J15" s="51"/>
      <c r="K15" s="45">
        <v>110624010</v>
      </c>
      <c r="L15" s="49">
        <f t="shared" si="1"/>
        <v>0.00038856627912046493</v>
      </c>
    </row>
    <row r="16" spans="1:12" s="50" customFormat="1" ht="13.5" customHeight="1">
      <c r="A16" s="4"/>
      <c r="B16" s="42" t="s">
        <v>31</v>
      </c>
      <c r="C16" s="42"/>
      <c r="D16" s="51"/>
      <c r="E16" s="45">
        <v>9473975599.01</v>
      </c>
      <c r="F16" s="46">
        <f t="shared" si="0"/>
        <v>0.033277291674613796</v>
      </c>
      <c r="G16" s="39" t="s">
        <v>32</v>
      </c>
      <c r="H16" s="35"/>
      <c r="I16" s="35"/>
      <c r="J16" s="37"/>
      <c r="K16" s="38">
        <v>9866998459251.76</v>
      </c>
      <c r="L16" s="40">
        <f>SUM(L17:L22)</f>
        <v>34.65778249585074</v>
      </c>
    </row>
    <row r="17" spans="1:12" s="50" customFormat="1" ht="13.5" customHeight="1">
      <c r="A17" s="35" t="s">
        <v>33</v>
      </c>
      <c r="B17" s="36"/>
      <c r="C17" s="36"/>
      <c r="D17" s="51"/>
      <c r="E17" s="38">
        <v>4258323677862.13</v>
      </c>
      <c r="F17" s="31">
        <f>SUM(F18:F25)</f>
        <v>14.957340515837936</v>
      </c>
      <c r="G17" s="52"/>
      <c r="H17" s="54" t="s">
        <v>34</v>
      </c>
      <c r="I17" s="55"/>
      <c r="J17" s="56"/>
      <c r="K17" s="45">
        <v>662435284442.2</v>
      </c>
      <c r="L17" s="49">
        <f aca="true" t="shared" si="2" ref="L17:L22">IF(K$58&gt;0,(K17/K$58)*100,0)</f>
        <v>2.3268006071540204</v>
      </c>
    </row>
    <row r="18" spans="2:12" s="50" customFormat="1" ht="13.5" customHeight="1">
      <c r="B18" s="42" t="s">
        <v>35</v>
      </c>
      <c r="C18" s="42"/>
      <c r="D18" s="37"/>
      <c r="E18" s="45">
        <v>3951905644.58</v>
      </c>
      <c r="F18" s="46">
        <f aca="true" t="shared" si="3" ref="F18:F25">IF(E$5&gt;0,(E18/E$5)*100,0)</f>
        <v>0.013881048714014372</v>
      </c>
      <c r="G18" s="47"/>
      <c r="H18" s="42" t="s">
        <v>36</v>
      </c>
      <c r="I18" s="43"/>
      <c r="J18" s="44"/>
      <c r="K18" s="45">
        <v>370727584404.99</v>
      </c>
      <c r="L18" s="49">
        <f t="shared" si="2"/>
        <v>1.302178776918004</v>
      </c>
    </row>
    <row r="19" spans="1:12" s="41" customFormat="1" ht="13.5" customHeight="1">
      <c r="A19" s="57"/>
      <c r="B19" s="42" t="s">
        <v>37</v>
      </c>
      <c r="C19" s="42"/>
      <c r="D19" s="51"/>
      <c r="E19" s="45">
        <v>532383929167.99</v>
      </c>
      <c r="F19" s="46">
        <f t="shared" si="3"/>
        <v>1.869995875401181</v>
      </c>
      <c r="G19" s="52"/>
      <c r="H19" s="42" t="s">
        <v>38</v>
      </c>
      <c r="I19" s="43"/>
      <c r="J19" s="44"/>
      <c r="K19" s="45">
        <v>1281159908394.54</v>
      </c>
      <c r="L19" s="49">
        <f t="shared" si="2"/>
        <v>4.500067739030452</v>
      </c>
    </row>
    <row r="20" spans="1:12" s="41" customFormat="1" ht="13.5" customHeight="1">
      <c r="A20" s="4"/>
      <c r="B20" s="42" t="s">
        <v>39</v>
      </c>
      <c r="C20" s="42"/>
      <c r="D20" s="51"/>
      <c r="E20" s="45">
        <v>125090883297.5</v>
      </c>
      <c r="F20" s="46">
        <f t="shared" si="3"/>
        <v>0.43938109886634813</v>
      </c>
      <c r="G20" s="47"/>
      <c r="H20" s="42" t="s">
        <v>40</v>
      </c>
      <c r="I20" s="43"/>
      <c r="J20" s="44"/>
      <c r="K20" s="45">
        <v>7520248378594.73</v>
      </c>
      <c r="L20" s="49">
        <f t="shared" si="2"/>
        <v>26.414834632484062</v>
      </c>
    </row>
    <row r="21" spans="1:12" s="50" customFormat="1" ht="13.5" customHeight="1">
      <c r="A21" s="4"/>
      <c r="B21" s="42" t="s">
        <v>41</v>
      </c>
      <c r="C21" s="42"/>
      <c r="D21" s="51"/>
      <c r="E21" s="45">
        <v>857149403749.76</v>
      </c>
      <c r="F21" s="46">
        <f t="shared" si="3"/>
        <v>3.010732972574121</v>
      </c>
      <c r="G21" s="47"/>
      <c r="H21" s="42" t="s">
        <v>42</v>
      </c>
      <c r="I21" s="43"/>
      <c r="J21" s="44"/>
      <c r="K21" s="45">
        <v>1677147415.3</v>
      </c>
      <c r="L21" s="49">
        <f t="shared" si="2"/>
        <v>0.0058909718667730995</v>
      </c>
    </row>
    <row r="22" spans="1:12" s="50" customFormat="1" ht="13.5" customHeight="1">
      <c r="A22" s="4"/>
      <c r="B22" s="42" t="s">
        <v>43</v>
      </c>
      <c r="C22" s="42"/>
      <c r="D22" s="51"/>
      <c r="E22" s="45">
        <v>541848641835.76</v>
      </c>
      <c r="F22" s="46">
        <f t="shared" si="3"/>
        <v>1.9032406310763708</v>
      </c>
      <c r="G22" s="47"/>
      <c r="H22" s="42" t="s">
        <v>44</v>
      </c>
      <c r="I22" s="43"/>
      <c r="J22" s="44"/>
      <c r="K22" s="45">
        <v>30750156000</v>
      </c>
      <c r="L22" s="49">
        <f t="shared" si="2"/>
        <v>0.10800976839741969</v>
      </c>
    </row>
    <row r="23" spans="1:12" s="50" customFormat="1" ht="13.5" customHeight="1">
      <c r="A23" s="4"/>
      <c r="B23" s="42" t="s">
        <v>45</v>
      </c>
      <c r="C23" s="42"/>
      <c r="D23" s="51"/>
      <c r="E23" s="45">
        <v>298740744544.07</v>
      </c>
      <c r="F23" s="46">
        <f t="shared" si="3"/>
        <v>1.0493253637177553</v>
      </c>
      <c r="G23" s="39" t="s">
        <v>46</v>
      </c>
      <c r="H23" s="35"/>
      <c r="I23" s="35"/>
      <c r="J23" s="37"/>
      <c r="K23" s="38">
        <v>26081942542.77</v>
      </c>
      <c r="L23" s="40">
        <f>SUM(L24:L25)</f>
        <v>0.09161269209168874</v>
      </c>
    </row>
    <row r="24" spans="1:12" s="50" customFormat="1" ht="13.5" customHeight="1">
      <c r="A24" s="4"/>
      <c r="B24" s="42" t="s">
        <v>47</v>
      </c>
      <c r="C24" s="42"/>
      <c r="D24" s="51"/>
      <c r="E24" s="45">
        <v>1257616264620.79</v>
      </c>
      <c r="F24" s="46">
        <f t="shared" si="3"/>
        <v>4.4173708086072665</v>
      </c>
      <c r="G24" s="47"/>
      <c r="H24" s="42" t="s">
        <v>48</v>
      </c>
      <c r="I24" s="43"/>
      <c r="J24" s="44"/>
      <c r="K24" s="45">
        <v>25392442542.77</v>
      </c>
      <c r="L24" s="49">
        <f>IF(K$58&gt;0,(K24/K$58)*100,0)</f>
        <v>0.08919082680716722</v>
      </c>
    </row>
    <row r="25" spans="1:12" s="50" customFormat="1" ht="13.5" customHeight="1">
      <c r="A25" s="4"/>
      <c r="B25" s="42" t="s">
        <v>49</v>
      </c>
      <c r="C25" s="42"/>
      <c r="D25" s="51"/>
      <c r="E25" s="45">
        <v>641541905001.68</v>
      </c>
      <c r="F25" s="46">
        <f t="shared" si="3"/>
        <v>2.2534127168808795</v>
      </c>
      <c r="G25" s="47"/>
      <c r="H25" s="42" t="s">
        <v>50</v>
      </c>
      <c r="I25" s="43"/>
      <c r="J25" s="44"/>
      <c r="K25" s="45">
        <v>689500000</v>
      </c>
      <c r="L25" s="49">
        <f>IF(K$58&gt;0,(K25/K$58)*100,0)</f>
        <v>0.002421865284521512</v>
      </c>
    </row>
    <row r="26" spans="1:12" s="50" customFormat="1" ht="13.5" customHeight="1">
      <c r="A26" s="35" t="s">
        <v>51</v>
      </c>
      <c r="B26" s="36"/>
      <c r="C26" s="36"/>
      <c r="D26" s="51"/>
      <c r="E26" s="58" t="s">
        <v>52</v>
      </c>
      <c r="F26" s="31">
        <f>SUM(F27:F29)</f>
        <v>44.289680007997326</v>
      </c>
      <c r="G26" s="39" t="s">
        <v>53</v>
      </c>
      <c r="H26" s="35"/>
      <c r="I26" s="35"/>
      <c r="J26" s="37"/>
      <c r="K26" s="38">
        <v>1357802550644.15</v>
      </c>
      <c r="L26" s="40">
        <f>SUM(L27:L28)</f>
        <v>4.769274634720564</v>
      </c>
    </row>
    <row r="27" spans="1:12" s="50" customFormat="1" ht="13.5" customHeight="1">
      <c r="A27" s="4"/>
      <c r="B27" s="42" t="s">
        <v>54</v>
      </c>
      <c r="C27" s="42"/>
      <c r="D27" s="51"/>
      <c r="E27" s="45">
        <v>314189931458</v>
      </c>
      <c r="F27" s="46">
        <f>IF(E$5&gt;0,(E27/E$5)*100,0)</f>
        <v>1.1035905551041674</v>
      </c>
      <c r="G27" s="59"/>
      <c r="H27" s="42" t="s">
        <v>55</v>
      </c>
      <c r="I27" s="43"/>
      <c r="J27" s="37"/>
      <c r="K27" s="45">
        <v>1341317809659.86</v>
      </c>
      <c r="L27" s="49">
        <f>IF(K$58&gt;0,(K27/K$58)*100,0)</f>
        <v>4.711372064866785</v>
      </c>
    </row>
    <row r="28" spans="2:12" s="41" customFormat="1" ht="13.5" customHeight="1">
      <c r="B28" s="42" t="s">
        <v>56</v>
      </c>
      <c r="C28" s="42"/>
      <c r="D28" s="37"/>
      <c r="E28" s="60" t="s">
        <v>57</v>
      </c>
      <c r="F28" s="46">
        <f>IF(E$5&gt;0,(E28/E$5)*100,0)</f>
        <v>43.03125847146893</v>
      </c>
      <c r="G28" s="52"/>
      <c r="H28" s="42" t="s">
        <v>58</v>
      </c>
      <c r="I28" s="43"/>
      <c r="J28" s="44"/>
      <c r="K28" s="45">
        <v>16484740984.29</v>
      </c>
      <c r="L28" s="49">
        <f>IF(K$58&gt;0,(K28/K$58)*100,0)</f>
        <v>0.05790256985377944</v>
      </c>
    </row>
    <row r="29" spans="1:12" s="41" customFormat="1" ht="13.5" customHeight="1">
      <c r="A29" s="4"/>
      <c r="B29" s="42" t="s">
        <v>59</v>
      </c>
      <c r="C29" s="42"/>
      <c r="D29" s="51"/>
      <c r="E29" s="45">
        <v>44080057786.16</v>
      </c>
      <c r="F29" s="46">
        <f>IF(E$5&gt;0,(E29/E$5)*100,0)</f>
        <v>0.1548309814242249</v>
      </c>
      <c r="G29" s="39" t="s">
        <v>60</v>
      </c>
      <c r="H29" s="35"/>
      <c r="I29" s="35"/>
      <c r="J29" s="37"/>
      <c r="K29" s="38">
        <v>1650664546043.68</v>
      </c>
      <c r="L29" s="40">
        <f>SUM(L30:L34)</f>
        <v>5.797950921615154</v>
      </c>
    </row>
    <row r="30" spans="1:12" s="41" customFormat="1" ht="13.5" customHeight="1">
      <c r="A30" s="35" t="s">
        <v>61</v>
      </c>
      <c r="B30" s="36"/>
      <c r="C30" s="36"/>
      <c r="D30" s="51"/>
      <c r="E30" s="38">
        <v>3726132701888.83</v>
      </c>
      <c r="F30" s="31">
        <f>SUM(F31:F41)</f>
        <v>13.088022387563308</v>
      </c>
      <c r="G30" s="52"/>
      <c r="H30" s="42" t="s">
        <v>62</v>
      </c>
      <c r="I30" s="43"/>
      <c r="J30" s="44"/>
      <c r="K30" s="45">
        <v>1399733622191.79</v>
      </c>
      <c r="L30" s="49">
        <f>IF(K$58&gt;0,(K30/K$58)*100,0)</f>
        <v>4.9165573127829525</v>
      </c>
    </row>
    <row r="31" spans="1:12" s="41" customFormat="1" ht="13.5" customHeight="1">
      <c r="A31" s="4"/>
      <c r="B31" s="42" t="s">
        <v>63</v>
      </c>
      <c r="C31" s="42"/>
      <c r="D31" s="51"/>
      <c r="E31" s="45">
        <v>1890584246058.73</v>
      </c>
      <c r="F31" s="46">
        <f aca="true" t="shared" si="4" ref="F31:F41">IF(E$5&gt;0,(E31/E$5)*100,0)</f>
        <v>6.640667662063689</v>
      </c>
      <c r="G31" s="52"/>
      <c r="H31" s="42" t="s">
        <v>64</v>
      </c>
      <c r="I31" s="43"/>
      <c r="J31" s="44"/>
      <c r="K31" s="45">
        <v>82206361690.58</v>
      </c>
      <c r="L31" s="49">
        <f>IF(K$58&gt;0,(K31/K$58)*100,0)</f>
        <v>0.28874943226284966</v>
      </c>
    </row>
    <row r="32" spans="2:12" s="41" customFormat="1" ht="13.5" customHeight="1">
      <c r="B32" s="42" t="s">
        <v>65</v>
      </c>
      <c r="C32" s="42"/>
      <c r="D32" s="37"/>
      <c r="E32" s="45">
        <v>172729903195.38</v>
      </c>
      <c r="F32" s="46">
        <f t="shared" si="4"/>
        <v>0.6067129168203802</v>
      </c>
      <c r="G32" s="52"/>
      <c r="H32" s="42" t="s">
        <v>66</v>
      </c>
      <c r="I32" s="43"/>
      <c r="J32" s="44"/>
      <c r="K32" s="45">
        <v>168369246558.83</v>
      </c>
      <c r="L32" s="49">
        <f>IF(K$58&gt;0,(K32/K$58)*100,0)</f>
        <v>0.5913961323014841</v>
      </c>
    </row>
    <row r="33" spans="1:12" s="50" customFormat="1" ht="13.5" customHeight="1">
      <c r="A33" s="4"/>
      <c r="B33" s="42" t="s">
        <v>67</v>
      </c>
      <c r="C33" s="42"/>
      <c r="D33" s="51"/>
      <c r="E33" s="45">
        <v>153865450742.97</v>
      </c>
      <c r="F33" s="46">
        <f t="shared" si="4"/>
        <v>0.5404516223954368</v>
      </c>
      <c r="G33" s="47"/>
      <c r="H33" s="42" t="s">
        <v>68</v>
      </c>
      <c r="I33" s="43"/>
      <c r="J33" s="44"/>
      <c r="K33" s="45">
        <v>347076910</v>
      </c>
      <c r="L33" s="49">
        <f>IF(K$58&gt;0,(K33/K$58)*100,0)</f>
        <v>0.0012191059019405323</v>
      </c>
    </row>
    <row r="34" spans="1:12" s="50" customFormat="1" ht="13.5" customHeight="1">
      <c r="A34" s="4"/>
      <c r="B34" s="42" t="s">
        <v>69</v>
      </c>
      <c r="C34" s="42"/>
      <c r="D34" s="51"/>
      <c r="E34" s="45">
        <v>892020106595.66</v>
      </c>
      <c r="F34" s="46">
        <f t="shared" si="4"/>
        <v>3.1332161410575883</v>
      </c>
      <c r="G34" s="47"/>
      <c r="H34" s="42" t="s">
        <v>70</v>
      </c>
      <c r="I34" s="43"/>
      <c r="J34" s="44"/>
      <c r="K34" s="45">
        <v>8238692.48</v>
      </c>
      <c r="L34" s="49">
        <f>IF(K$58&gt;0,(K34/K$58)*100,0)</f>
        <v>2.8938365927716374E-05</v>
      </c>
    </row>
    <row r="35" spans="1:12" s="50" customFormat="1" ht="13.5" customHeight="1">
      <c r="A35" s="4"/>
      <c r="B35" s="42" t="s">
        <v>71</v>
      </c>
      <c r="C35" s="42"/>
      <c r="D35" s="51"/>
      <c r="E35" s="45">
        <v>92083902755.94</v>
      </c>
      <c r="F35" s="46">
        <f t="shared" si="4"/>
        <v>0.32344424560966767</v>
      </c>
      <c r="G35" s="52"/>
      <c r="H35" s="42"/>
      <c r="I35" s="43"/>
      <c r="J35" s="44"/>
      <c r="K35" s="45"/>
      <c r="L35" s="49"/>
    </row>
    <row r="36" spans="1:12" s="50" customFormat="1" ht="13.5" customHeight="1">
      <c r="A36" s="4"/>
      <c r="B36" s="42" t="s">
        <v>72</v>
      </c>
      <c r="C36" s="42"/>
      <c r="D36" s="51"/>
      <c r="E36" s="45">
        <v>5763206698.34</v>
      </c>
      <c r="F36" s="46">
        <f t="shared" si="4"/>
        <v>0.020243234561612016</v>
      </c>
      <c r="G36" s="47"/>
      <c r="H36" s="61" t="s">
        <v>73</v>
      </c>
      <c r="I36" s="62"/>
      <c r="J36" s="63"/>
      <c r="K36" s="38">
        <v>4202945425914.85</v>
      </c>
      <c r="L36" s="40">
        <f>L37+L40+L42+L46+L53+L55</f>
        <v>14.762824684208345</v>
      </c>
    </row>
    <row r="37" spans="1:12" s="50" customFormat="1" ht="13.5" customHeight="1">
      <c r="A37" s="4"/>
      <c r="B37" s="42" t="s">
        <v>74</v>
      </c>
      <c r="C37" s="42"/>
      <c r="D37" s="51"/>
      <c r="E37" s="45">
        <v>2357717843.44</v>
      </c>
      <c r="F37" s="46">
        <f t="shared" si="4"/>
        <v>0.008281472075017057</v>
      </c>
      <c r="G37" s="39" t="s">
        <v>75</v>
      </c>
      <c r="H37" s="35"/>
      <c r="I37" s="35"/>
      <c r="J37" s="37"/>
      <c r="K37" s="38">
        <v>1248075424588.75</v>
      </c>
      <c r="L37" s="40">
        <f>SUM(L38:L39)</f>
        <v>4.3838586559477</v>
      </c>
    </row>
    <row r="38" spans="1:12" s="50" customFormat="1" ht="13.5" customHeight="1">
      <c r="A38" s="4"/>
      <c r="B38" s="42" t="s">
        <v>76</v>
      </c>
      <c r="C38" s="42"/>
      <c r="D38" s="51"/>
      <c r="E38" s="45">
        <v>532886644980.39</v>
      </c>
      <c r="F38" s="46">
        <f t="shared" si="4"/>
        <v>1.871761662165549</v>
      </c>
      <c r="G38" s="53"/>
      <c r="H38" s="42" t="s">
        <v>75</v>
      </c>
      <c r="I38" s="43"/>
      <c r="J38" s="44"/>
      <c r="K38" s="45">
        <v>1242093370488.17</v>
      </c>
      <c r="L38" s="49">
        <f>IF(K$58&gt;0,(K38/K$58)*100,0)</f>
        <v>4.362846720985663</v>
      </c>
    </row>
    <row r="39" spans="1:12" s="50" customFormat="1" ht="13.5" customHeight="1">
      <c r="A39" s="4"/>
      <c r="B39" s="42" t="s">
        <v>77</v>
      </c>
      <c r="C39" s="42"/>
      <c r="D39" s="51"/>
      <c r="E39" s="45">
        <v>14824717535</v>
      </c>
      <c r="F39" s="46">
        <f t="shared" si="4"/>
        <v>0.05207174583155013</v>
      </c>
      <c r="G39" s="52"/>
      <c r="H39" s="42" t="s">
        <v>78</v>
      </c>
      <c r="I39" s="43"/>
      <c r="J39" s="44"/>
      <c r="K39" s="45">
        <v>5982054100.58</v>
      </c>
      <c r="L39" s="49">
        <f>IF(K$58&gt;0,(K39/K$58)*100,0)</f>
        <v>0.02101193496203663</v>
      </c>
    </row>
    <row r="40" spans="1:12" s="50" customFormat="1" ht="13.5" customHeight="1">
      <c r="A40" s="4"/>
      <c r="B40" s="42" t="s">
        <v>79</v>
      </c>
      <c r="C40" s="42"/>
      <c r="D40" s="51"/>
      <c r="E40" s="45">
        <v>695248</v>
      </c>
      <c r="F40" s="46">
        <f t="shared" si="4"/>
        <v>2.4420551056316346E-06</v>
      </c>
      <c r="G40" s="39" t="s">
        <v>80</v>
      </c>
      <c r="H40" s="35"/>
      <c r="I40" s="35"/>
      <c r="J40" s="37"/>
      <c r="K40" s="38">
        <v>284476346949.8</v>
      </c>
      <c r="L40" s="40">
        <f>L41</f>
        <v>0.9992217388618094</v>
      </c>
    </row>
    <row r="41" spans="1:12" s="50" customFormat="1" ht="13.5" customHeight="1">
      <c r="A41" s="4"/>
      <c r="B41" s="42" t="s">
        <v>81</v>
      </c>
      <c r="C41" s="42"/>
      <c r="D41" s="51"/>
      <c r="E41" s="45">
        <v>-30983889765.02</v>
      </c>
      <c r="F41" s="46">
        <f t="shared" si="4"/>
        <v>-0.10883075707228908</v>
      </c>
      <c r="G41" s="53"/>
      <c r="H41" s="42" t="s">
        <v>80</v>
      </c>
      <c r="I41" s="42"/>
      <c r="J41" s="51"/>
      <c r="K41" s="45">
        <v>284476346949.8</v>
      </c>
      <c r="L41" s="49">
        <f>IF(K$58&gt;0,(K41/K$58)*100,0)</f>
        <v>0.9992217388618094</v>
      </c>
    </row>
    <row r="42" spans="1:16" s="50" customFormat="1" ht="13.5" customHeight="1">
      <c r="A42" s="35" t="s">
        <v>82</v>
      </c>
      <c r="B42" s="36"/>
      <c r="C42" s="36"/>
      <c r="D42" s="51"/>
      <c r="E42" s="38">
        <v>0</v>
      </c>
      <c r="F42" s="31">
        <f>SUM(F43:F44)</f>
        <v>0</v>
      </c>
      <c r="G42" s="39" t="s">
        <v>83</v>
      </c>
      <c r="H42" s="35"/>
      <c r="I42" s="35"/>
      <c r="J42" s="37"/>
      <c r="K42" s="38">
        <v>572872833596.69</v>
      </c>
      <c r="L42" s="40">
        <f>SUM(L43:L45)</f>
        <v>2.0122129487067326</v>
      </c>
      <c r="M42" s="57"/>
      <c r="N42" s="64"/>
      <c r="O42" s="65"/>
      <c r="P42" s="66"/>
    </row>
    <row r="43" spans="1:16" s="50" customFormat="1" ht="13.5" customHeight="1">
      <c r="A43" s="4"/>
      <c r="B43" s="42" t="s">
        <v>84</v>
      </c>
      <c r="C43" s="42"/>
      <c r="D43" s="51"/>
      <c r="E43" s="45">
        <v>0</v>
      </c>
      <c r="F43" s="46">
        <f>IF(E$5&gt;0,(E43/E$5)*100,0)</f>
        <v>0</v>
      </c>
      <c r="G43" s="67"/>
      <c r="H43" s="42" t="s">
        <v>85</v>
      </c>
      <c r="I43" s="42"/>
      <c r="J43" s="51"/>
      <c r="K43" s="45">
        <v>533824477694.97</v>
      </c>
      <c r="L43" s="49">
        <f>IF(K$58&gt;0,(K43/K$58)*100,0)</f>
        <v>1.8750557948618938</v>
      </c>
      <c r="M43" s="57"/>
      <c r="N43" s="64"/>
      <c r="O43" s="65"/>
      <c r="P43" s="66"/>
    </row>
    <row r="44" spans="2:16" s="50" customFormat="1" ht="13.5" customHeight="1">
      <c r="B44" s="42" t="s">
        <v>86</v>
      </c>
      <c r="C44" s="42"/>
      <c r="D44" s="37"/>
      <c r="E44" s="45">
        <v>0</v>
      </c>
      <c r="F44" s="46">
        <f>IF(E$5&gt;0,(E44/E$5)*100,0)</f>
        <v>0</v>
      </c>
      <c r="G44" s="53"/>
      <c r="H44" s="42" t="s">
        <v>87</v>
      </c>
      <c r="I44" s="42"/>
      <c r="J44" s="51"/>
      <c r="K44" s="45">
        <v>225637734099.03</v>
      </c>
      <c r="L44" s="49">
        <f>IF(K$58&gt;0,(K44/K$58)*100,0)</f>
        <v>0.7925514069507419</v>
      </c>
      <c r="M44" s="57"/>
      <c r="N44" s="64"/>
      <c r="O44" s="65"/>
      <c r="P44" s="66"/>
    </row>
    <row r="45" spans="1:16" s="41" customFormat="1" ht="13.5" customHeight="1">
      <c r="A45" s="35" t="s">
        <v>88</v>
      </c>
      <c r="B45" s="36"/>
      <c r="C45" s="36"/>
      <c r="D45" s="51"/>
      <c r="E45" s="38">
        <v>7579669935.67</v>
      </c>
      <c r="F45" s="31">
        <f>SUM(F46)</f>
        <v>0.026623552553053768</v>
      </c>
      <c r="G45" s="47"/>
      <c r="H45" s="42" t="s">
        <v>89</v>
      </c>
      <c r="I45" s="43"/>
      <c r="J45" s="44"/>
      <c r="K45" s="45">
        <v>-186589378197.31</v>
      </c>
      <c r="L45" s="49">
        <f>IF(K$58&gt;0,(K45/K$58)*100,0)</f>
        <v>-0.655394253105903</v>
      </c>
      <c r="M45" s="57"/>
      <c r="N45" s="64"/>
      <c r="O45" s="65"/>
      <c r="P45" s="66"/>
    </row>
    <row r="46" spans="1:16" s="41" customFormat="1" ht="13.5" customHeight="1">
      <c r="A46" s="4"/>
      <c r="B46" s="42" t="s">
        <v>90</v>
      </c>
      <c r="C46" s="42"/>
      <c r="D46" s="51"/>
      <c r="E46" s="45">
        <v>7579669935.67</v>
      </c>
      <c r="F46" s="46">
        <f>IF(E$5&gt;0,(E46/E$5)*100,0)</f>
        <v>0.026623552553053768</v>
      </c>
      <c r="G46" s="39" t="s">
        <v>91</v>
      </c>
      <c r="H46" s="35"/>
      <c r="I46" s="35"/>
      <c r="J46" s="37"/>
      <c r="K46" s="38">
        <v>2097520820779.61</v>
      </c>
      <c r="L46" s="40">
        <f>SUM(L47:L52)</f>
        <v>7.3675313406921035</v>
      </c>
      <c r="M46" s="57"/>
      <c r="N46" s="64"/>
      <c r="O46" s="65"/>
      <c r="P46" s="66"/>
    </row>
    <row r="47" spans="2:16" s="50" customFormat="1" ht="13.5" customHeight="1">
      <c r="B47" s="42" t="s">
        <v>92</v>
      </c>
      <c r="C47" s="42"/>
      <c r="D47" s="37"/>
      <c r="E47" s="45">
        <v>0</v>
      </c>
      <c r="F47" s="46">
        <f>IF(E$5&gt;0,(E47/E$5)*100,0)</f>
        <v>0</v>
      </c>
      <c r="G47" s="67"/>
      <c r="H47" s="42" t="s">
        <v>93</v>
      </c>
      <c r="I47" s="42"/>
      <c r="J47" s="51"/>
      <c r="K47" s="45">
        <v>-16127416509.76</v>
      </c>
      <c r="L47" s="49">
        <f aca="true" t="shared" si="5" ref="L47:L52">IF(K$58&gt;0,(K47/K$58)*100,0)</f>
        <v>-0.05664746943293231</v>
      </c>
      <c r="M47" s="57"/>
      <c r="N47" s="64"/>
      <c r="O47" s="65"/>
      <c r="P47" s="66"/>
    </row>
    <row r="48" spans="1:16" s="50" customFormat="1" ht="14.25" customHeight="1">
      <c r="A48" s="35" t="s">
        <v>94</v>
      </c>
      <c r="B48" s="36"/>
      <c r="C48" s="36"/>
      <c r="D48" s="51"/>
      <c r="E48" s="38">
        <v>433217211165.27</v>
      </c>
      <c r="F48" s="31">
        <f>SUM(F49:F53)</f>
        <v>1.521673276835957</v>
      </c>
      <c r="G48" s="67"/>
      <c r="H48" s="42" t="s">
        <v>95</v>
      </c>
      <c r="I48" s="42"/>
      <c r="J48" s="51"/>
      <c r="K48" s="45">
        <v>1484359480.04</v>
      </c>
      <c r="L48" s="49">
        <f t="shared" si="5"/>
        <v>0.005213805213138909</v>
      </c>
      <c r="M48" s="57"/>
      <c r="N48" s="64"/>
      <c r="O48" s="65"/>
      <c r="P48" s="66"/>
    </row>
    <row r="49" spans="2:16" s="68" customFormat="1" ht="13.5" customHeight="1">
      <c r="B49" s="42" t="s">
        <v>96</v>
      </c>
      <c r="C49" s="42"/>
      <c r="D49" s="37"/>
      <c r="E49" s="45">
        <v>222471597698.55</v>
      </c>
      <c r="F49" s="46">
        <f>IF(E$5&gt;0,(E49/E$5)*100,0)</f>
        <v>0.7814303687572938</v>
      </c>
      <c r="G49" s="69"/>
      <c r="H49" s="42" t="s">
        <v>97</v>
      </c>
      <c r="I49" s="42"/>
      <c r="J49" s="51"/>
      <c r="K49" s="45">
        <v>778683622444.38</v>
      </c>
      <c r="L49" s="49">
        <f t="shared" si="5"/>
        <v>2.73512231011385</v>
      </c>
      <c r="M49" s="57"/>
      <c r="N49" s="64"/>
      <c r="O49" s="65"/>
      <c r="P49" s="66"/>
    </row>
    <row r="50" spans="1:12" s="72" customFormat="1" ht="13.5" customHeight="1">
      <c r="A50" s="4"/>
      <c r="B50" s="42" t="s">
        <v>98</v>
      </c>
      <c r="C50" s="42"/>
      <c r="D50" s="51"/>
      <c r="E50" s="45">
        <v>57285234442.73</v>
      </c>
      <c r="F50" s="46">
        <f>IF(E$5&gt;0,(E50/E$5)*100,0)</f>
        <v>0.20121409806022306</v>
      </c>
      <c r="G50" s="67"/>
      <c r="H50" s="70" t="s">
        <v>99</v>
      </c>
      <c r="I50" s="70"/>
      <c r="J50" s="71"/>
      <c r="K50" s="45">
        <v>-43699762</v>
      </c>
      <c r="L50" s="49">
        <f t="shared" si="5"/>
        <v>-0.0001534951943867329</v>
      </c>
    </row>
    <row r="51" spans="1:12" s="73" customFormat="1" ht="13.5" customHeight="1">
      <c r="A51" s="4"/>
      <c r="B51" s="42" t="s">
        <v>100</v>
      </c>
      <c r="C51" s="42"/>
      <c r="D51" s="51"/>
      <c r="E51" s="45">
        <v>153195197411.43</v>
      </c>
      <c r="F51" s="46">
        <f>IF(E$5&gt;0,(E51/E$5)*100,0)</f>
        <v>0.5380973609371459</v>
      </c>
      <c r="H51" s="70" t="s">
        <v>101</v>
      </c>
      <c r="I51" s="70"/>
      <c r="J51" s="37"/>
      <c r="K51" s="45">
        <v>1307795211125.3</v>
      </c>
      <c r="L51" s="49">
        <f t="shared" si="5"/>
        <v>4.593624106001226</v>
      </c>
    </row>
    <row r="52" spans="1:12" s="73" customFormat="1" ht="13.5" customHeight="1">
      <c r="A52" s="4"/>
      <c r="B52" s="42" t="s">
        <v>102</v>
      </c>
      <c r="C52" s="42"/>
      <c r="D52" s="51"/>
      <c r="E52" s="45">
        <v>3377456</v>
      </c>
      <c r="F52" s="46">
        <f>IF(E$5&gt;0,(E52/E$5)*100,0)</f>
        <v>1.1863297224653933E-05</v>
      </c>
      <c r="G52" s="67"/>
      <c r="H52" s="70" t="s">
        <v>103</v>
      </c>
      <c r="I52" s="70"/>
      <c r="J52" s="51"/>
      <c r="K52" s="45">
        <v>25728744001.65</v>
      </c>
      <c r="L52" s="49">
        <f t="shared" si="5"/>
        <v>0.09037208399120698</v>
      </c>
    </row>
    <row r="53" spans="1:12" s="73" customFormat="1" ht="15" customHeight="1">
      <c r="A53" s="4"/>
      <c r="B53" s="42" t="s">
        <v>104</v>
      </c>
      <c r="C53" s="43"/>
      <c r="D53" s="51"/>
      <c r="E53" s="45">
        <v>261804156.56</v>
      </c>
      <c r="F53" s="46">
        <f>IF(E$5&gt;0,(E53/E$5)*100,0)</f>
        <v>0.000919585784069759</v>
      </c>
      <c r="G53" s="39" t="s">
        <v>105</v>
      </c>
      <c r="H53" s="35"/>
      <c r="I53" s="35"/>
      <c r="J53" s="37"/>
      <c r="K53" s="45">
        <v>0</v>
      </c>
      <c r="L53" s="40">
        <f>L54</f>
        <v>0</v>
      </c>
    </row>
    <row r="54" spans="1:12" s="73" customFormat="1" ht="13.5" customHeight="1">
      <c r="A54" s="4"/>
      <c r="D54" s="44"/>
      <c r="E54" s="45"/>
      <c r="F54" s="46"/>
      <c r="G54" s="74"/>
      <c r="H54" s="42" t="s">
        <v>105</v>
      </c>
      <c r="I54" s="42"/>
      <c r="J54" s="51"/>
      <c r="K54" s="45">
        <v>0</v>
      </c>
      <c r="L54" s="49">
        <f>IF(K$58&gt;0,(K54/K$58)*100,0)</f>
        <v>0</v>
      </c>
    </row>
    <row r="55" spans="1:12" s="73" customFormat="1" ht="13.5" customHeight="1">
      <c r="A55" s="4"/>
      <c r="D55" s="44"/>
      <c r="E55" s="45"/>
      <c r="F55" s="46"/>
      <c r="G55" s="39" t="s">
        <v>106</v>
      </c>
      <c r="H55" s="35"/>
      <c r="I55" s="35"/>
      <c r="J55" s="51"/>
      <c r="K55" s="45">
        <v>0</v>
      </c>
      <c r="L55" s="40">
        <f>L56</f>
        <v>0</v>
      </c>
    </row>
    <row r="56" spans="1:12" s="73" customFormat="1" ht="13.5" customHeight="1">
      <c r="A56" s="4"/>
      <c r="D56" s="44"/>
      <c r="E56" s="45"/>
      <c r="F56" s="46"/>
      <c r="G56" s="74"/>
      <c r="H56" s="42" t="s">
        <v>106</v>
      </c>
      <c r="I56" s="42"/>
      <c r="J56" s="51"/>
      <c r="K56" s="45">
        <v>0</v>
      </c>
      <c r="L56" s="49">
        <f>IF(K$58&gt;0,(K56/K$58)*100,0)</f>
        <v>0</v>
      </c>
    </row>
    <row r="57" spans="1:12" s="73" customFormat="1" ht="6.75" customHeight="1">
      <c r="A57" s="4"/>
      <c r="B57" s="75"/>
      <c r="C57" s="76"/>
      <c r="D57" s="44"/>
      <c r="E57" s="45"/>
      <c r="F57" s="46"/>
      <c r="G57" s="59"/>
      <c r="H57" s="77"/>
      <c r="I57" s="77"/>
      <c r="J57" s="78"/>
      <c r="K57" s="45"/>
      <c r="L57" s="49"/>
    </row>
    <row r="58" spans="1:12" s="87" customFormat="1" ht="15" customHeight="1">
      <c r="A58" s="79"/>
      <c r="B58" s="80" t="s">
        <v>107</v>
      </c>
      <c r="C58" s="81"/>
      <c r="D58" s="82"/>
      <c r="E58" s="83" t="s">
        <v>8</v>
      </c>
      <c r="F58" s="84">
        <f>F5</f>
        <v>100</v>
      </c>
      <c r="G58" s="85"/>
      <c r="H58" s="80" t="s">
        <v>107</v>
      </c>
      <c r="I58" s="81"/>
      <c r="J58" s="82"/>
      <c r="K58" s="83" t="s">
        <v>8</v>
      </c>
      <c r="L58" s="86">
        <f>L5+L36</f>
        <v>100.00000000000007</v>
      </c>
    </row>
    <row r="59" spans="1:12" s="93" customFormat="1" ht="15" customHeight="1">
      <c r="A59" s="88" t="s">
        <v>108</v>
      </c>
      <c r="B59" s="89"/>
      <c r="C59" s="89"/>
      <c r="D59" s="90"/>
      <c r="E59" s="91"/>
      <c r="F59" s="90"/>
      <c r="G59" s="68"/>
      <c r="H59" s="68"/>
      <c r="I59" s="92"/>
      <c r="J59" s="92"/>
      <c r="K59" s="92"/>
      <c r="L59" s="92"/>
    </row>
    <row r="60" spans="1:12" s="93" customFormat="1" ht="15" customHeight="1">
      <c r="A60" s="94"/>
      <c r="B60" s="94"/>
      <c r="C60" s="94"/>
      <c r="D60" s="90"/>
      <c r="E60" s="95"/>
      <c r="F60" s="96"/>
      <c r="G60" s="68"/>
      <c r="H60" s="68"/>
      <c r="I60" s="50"/>
      <c r="J60" s="50"/>
      <c r="K60" s="50"/>
      <c r="L60" s="50"/>
    </row>
    <row r="61" spans="1:12" s="93" customFormat="1" ht="12.75" customHeight="1">
      <c r="A61" s="97"/>
      <c r="E61" s="98"/>
      <c r="F61" s="98"/>
      <c r="G61" s="41"/>
      <c r="H61" s="41"/>
      <c r="I61" s="41"/>
      <c r="J61" s="41"/>
      <c r="K61" s="41"/>
      <c r="L61" s="41"/>
    </row>
    <row r="62" spans="1:12" s="93" customFormat="1" ht="12.75" customHeight="1">
      <c r="A62" s="99"/>
      <c r="B62" s="100"/>
      <c r="E62" s="101"/>
      <c r="F62" s="101"/>
      <c r="G62" s="50"/>
      <c r="H62" s="50"/>
      <c r="I62" s="50"/>
      <c r="J62" s="50"/>
      <c r="K62" s="50"/>
      <c r="L62" s="50"/>
    </row>
    <row r="63" spans="1:12" s="1" customFormat="1" ht="16.5" customHeight="1">
      <c r="A63" s="99"/>
      <c r="B63" s="100"/>
      <c r="C63" s="93"/>
      <c r="D63" s="93"/>
      <c r="E63" s="101"/>
      <c r="F63" s="101"/>
      <c r="G63" s="68"/>
      <c r="H63" s="68"/>
      <c r="I63" s="68"/>
      <c r="J63" s="68"/>
      <c r="K63" s="68"/>
      <c r="L63" s="68"/>
    </row>
    <row r="64" spans="1:12" s="103" customFormat="1" ht="26.25" customHeight="1">
      <c r="A64" s="99"/>
      <c r="B64" s="100"/>
      <c r="C64" s="93"/>
      <c r="D64" s="93"/>
      <c r="E64" s="101"/>
      <c r="F64" s="101"/>
      <c r="G64" s="102"/>
      <c r="H64" s="102"/>
      <c r="I64" s="102"/>
      <c r="J64" s="102"/>
      <c r="K64" s="102"/>
      <c r="L64" s="102"/>
    </row>
    <row r="65" spans="1:12" s="105" customFormat="1" ht="18" customHeight="1">
      <c r="A65" s="99"/>
      <c r="B65" s="100"/>
      <c r="C65" s="93"/>
      <c r="D65" s="93"/>
      <c r="E65" s="101"/>
      <c r="F65" s="101"/>
      <c r="G65" s="104"/>
      <c r="H65" s="104"/>
      <c r="I65" s="104"/>
      <c r="J65" s="104"/>
      <c r="K65" s="104"/>
      <c r="L65" s="104"/>
    </row>
    <row r="66" spans="1:12" s="11" customFormat="1" ht="27" customHeight="1">
      <c r="A66" s="99"/>
      <c r="B66" s="100"/>
      <c r="C66" s="93"/>
      <c r="D66" s="93"/>
      <c r="E66" s="101"/>
      <c r="F66" s="101"/>
      <c r="G66" s="106"/>
      <c r="H66" s="106"/>
      <c r="I66" s="106"/>
      <c r="J66" s="106"/>
      <c r="K66" s="106"/>
      <c r="L66" s="106"/>
    </row>
    <row r="67" spans="1:12" s="18" customFormat="1" ht="21.75" customHeight="1">
      <c r="A67" s="99"/>
      <c r="B67" s="100"/>
      <c r="C67" s="93"/>
      <c r="D67" s="93"/>
      <c r="E67" s="101"/>
      <c r="F67" s="101"/>
      <c r="G67" s="100"/>
      <c r="H67" s="100"/>
      <c r="I67" s="100"/>
      <c r="J67" s="100"/>
      <c r="K67" s="100"/>
      <c r="L67" s="100"/>
    </row>
    <row r="68" spans="1:12" s="25" customFormat="1" ht="33" customHeight="1">
      <c r="A68" s="99"/>
      <c r="B68" s="100"/>
      <c r="C68" s="93"/>
      <c r="D68" s="93"/>
      <c r="E68" s="101"/>
      <c r="F68" s="101"/>
      <c r="G68" s="72"/>
      <c r="H68" s="72"/>
      <c r="I68" s="72"/>
      <c r="J68" s="72"/>
      <c r="K68" s="72"/>
      <c r="L68" s="72"/>
    </row>
    <row r="69" spans="1:12" s="25" customFormat="1" ht="6.75" customHeight="1">
      <c r="A69" s="99"/>
      <c r="B69" s="100"/>
      <c r="C69" s="93"/>
      <c r="D69" s="93"/>
      <c r="E69" s="101"/>
      <c r="F69" s="101"/>
      <c r="G69" s="73"/>
      <c r="H69" s="73"/>
      <c r="I69" s="73"/>
      <c r="J69" s="73"/>
      <c r="K69" s="73"/>
      <c r="L69" s="73"/>
    </row>
    <row r="70" spans="1:12" s="34" customFormat="1" ht="15" customHeight="1">
      <c r="A70" s="99"/>
      <c r="B70" s="100"/>
      <c r="C70" s="93"/>
      <c r="D70" s="93"/>
      <c r="E70" s="101"/>
      <c r="F70" s="101"/>
      <c r="G70" s="73"/>
      <c r="H70" s="73"/>
      <c r="I70" s="73"/>
      <c r="J70" s="73"/>
      <c r="K70" s="73"/>
      <c r="L70" s="73"/>
    </row>
    <row r="71" spans="7:12" ht="7.5" customHeight="1">
      <c r="G71" s="73"/>
      <c r="H71" s="73"/>
      <c r="I71" s="73"/>
      <c r="J71" s="73"/>
      <c r="K71" s="73"/>
      <c r="L71" s="73"/>
    </row>
    <row r="72" spans="7:12" ht="19.5" customHeight="1">
      <c r="G72" s="73"/>
      <c r="H72" s="73"/>
      <c r="I72" s="73"/>
      <c r="J72" s="73"/>
      <c r="K72" s="73"/>
      <c r="L72" s="73"/>
    </row>
    <row r="73" spans="7:12" ht="19.5" customHeight="1">
      <c r="G73" s="34"/>
      <c r="H73" s="34"/>
      <c r="I73" s="34"/>
      <c r="J73" s="34"/>
      <c r="K73" s="34"/>
      <c r="L73" s="34"/>
    </row>
    <row r="74" spans="7:12" ht="19.5" customHeight="1">
      <c r="G74" s="87"/>
      <c r="H74" s="87"/>
      <c r="I74" s="87"/>
      <c r="J74" s="87"/>
      <c r="K74" s="87"/>
      <c r="L74" s="87"/>
    </row>
    <row r="75" spans="7:12" ht="19.5" customHeight="1">
      <c r="G75" s="93"/>
      <c r="H75" s="93"/>
      <c r="I75" s="93"/>
      <c r="J75" s="93"/>
      <c r="K75" s="93"/>
      <c r="L75" s="93"/>
    </row>
    <row r="76" spans="7:12" ht="19.5" customHeight="1">
      <c r="G76" s="93"/>
      <c r="H76" s="93"/>
      <c r="I76" s="93"/>
      <c r="J76" s="93"/>
      <c r="K76" s="93"/>
      <c r="L76" s="93"/>
    </row>
    <row r="77" spans="7:12" ht="19.5" customHeight="1">
      <c r="G77" s="93"/>
      <c r="H77" s="93"/>
      <c r="I77" s="93"/>
      <c r="J77" s="93"/>
      <c r="K77" s="93"/>
      <c r="L77" s="93"/>
    </row>
    <row r="78" spans="7:12" ht="19.5" customHeight="1">
      <c r="G78" s="93"/>
      <c r="H78" s="93"/>
      <c r="I78" s="93"/>
      <c r="J78" s="93"/>
      <c r="K78" s="93"/>
      <c r="L78" s="93"/>
    </row>
    <row r="79" spans="7:12" ht="19.5" customHeight="1">
      <c r="G79" s="93"/>
      <c r="H79" s="93"/>
      <c r="I79" s="93"/>
      <c r="J79" s="93"/>
      <c r="K79" s="93"/>
      <c r="L79" s="93"/>
    </row>
    <row r="80" spans="7:12" ht="19.5" customHeight="1">
      <c r="G80" s="1"/>
      <c r="H80" s="1"/>
      <c r="I80" s="1"/>
      <c r="J80" s="1"/>
      <c r="K80" s="1"/>
      <c r="L80" s="1"/>
    </row>
    <row r="81" spans="7:12" ht="19.5" customHeight="1">
      <c r="G81" s="103"/>
      <c r="H81" s="103"/>
      <c r="I81" s="103"/>
      <c r="J81" s="103"/>
      <c r="K81" s="103"/>
      <c r="L81" s="103"/>
    </row>
    <row r="82" spans="7:12" ht="19.5" customHeight="1">
      <c r="G82" s="105"/>
      <c r="H82" s="105"/>
      <c r="I82" s="105"/>
      <c r="J82" s="105"/>
      <c r="K82" s="105"/>
      <c r="L82" s="105"/>
    </row>
    <row r="83" spans="7:12" ht="19.5" customHeight="1">
      <c r="G83" s="11"/>
      <c r="H83" s="11"/>
      <c r="I83" s="11"/>
      <c r="J83" s="11"/>
      <c r="K83" s="11"/>
      <c r="L83" s="11"/>
    </row>
    <row r="84" spans="7:12" ht="19.5" customHeight="1">
      <c r="G84" s="18"/>
      <c r="H84" s="18"/>
      <c r="I84" s="18"/>
      <c r="J84" s="18"/>
      <c r="K84" s="18"/>
      <c r="L84" s="18"/>
    </row>
    <row r="85" spans="7:12" ht="19.5" customHeight="1">
      <c r="G85" s="25"/>
      <c r="H85" s="25"/>
      <c r="I85" s="25"/>
      <c r="J85" s="25"/>
      <c r="K85" s="25"/>
      <c r="L85" s="25"/>
    </row>
    <row r="86" spans="7:12" ht="19.5" customHeight="1">
      <c r="G86" s="25"/>
      <c r="H86" s="25"/>
      <c r="I86" s="25"/>
      <c r="J86" s="25"/>
      <c r="K86" s="25"/>
      <c r="L86" s="25"/>
    </row>
    <row r="87" spans="7:12" ht="19.5" customHeight="1">
      <c r="G87" s="34"/>
      <c r="H87" s="34"/>
      <c r="I87" s="34"/>
      <c r="J87" s="34"/>
      <c r="K87" s="34"/>
      <c r="L87" s="34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41.25" customHeight="1"/>
    <row r="99" spans="1:12" s="87" customFormat="1" ht="25.5" customHeight="1">
      <c r="A99" s="99"/>
      <c r="B99" s="100"/>
      <c r="C99" s="93"/>
      <c r="D99" s="93"/>
      <c r="E99" s="101"/>
      <c r="F99" s="101"/>
      <c r="G99" s="107"/>
      <c r="H99" s="107"/>
      <c r="I99" s="107"/>
      <c r="J99" s="107"/>
      <c r="K99" s="107"/>
      <c r="L99" s="107"/>
    </row>
    <row r="116" spans="7:12" ht="16.5">
      <c r="G116" s="87"/>
      <c r="H116" s="87"/>
      <c r="I116" s="87"/>
      <c r="J116" s="87"/>
      <c r="K116" s="87"/>
      <c r="L116" s="87"/>
    </row>
  </sheetData>
  <mergeCells count="108">
    <mergeCell ref="H54:I54"/>
    <mergeCell ref="G55:I55"/>
    <mergeCell ref="H56:I56"/>
    <mergeCell ref="A60:C60"/>
    <mergeCell ref="B52:C52"/>
    <mergeCell ref="H52:I52"/>
    <mergeCell ref="B53:C53"/>
    <mergeCell ref="G53:I53"/>
    <mergeCell ref="B50:C50"/>
    <mergeCell ref="H50:I50"/>
    <mergeCell ref="B51:C51"/>
    <mergeCell ref="H51:I51"/>
    <mergeCell ref="A48:C48"/>
    <mergeCell ref="H48:I48"/>
    <mergeCell ref="B49:C49"/>
    <mergeCell ref="H49:I49"/>
    <mergeCell ref="B46:C46"/>
    <mergeCell ref="G46:I46"/>
    <mergeCell ref="B47:C47"/>
    <mergeCell ref="H47:I47"/>
    <mergeCell ref="B44:C44"/>
    <mergeCell ref="H44:I44"/>
    <mergeCell ref="A45:C45"/>
    <mergeCell ref="H45:I45"/>
    <mergeCell ref="A42:C42"/>
    <mergeCell ref="G42:I42"/>
    <mergeCell ref="B43:C43"/>
    <mergeCell ref="H43:I43"/>
    <mergeCell ref="B40:C40"/>
    <mergeCell ref="G40:I40"/>
    <mergeCell ref="B41:C41"/>
    <mergeCell ref="H41:I41"/>
    <mergeCell ref="B38:C38"/>
    <mergeCell ref="H38:I38"/>
    <mergeCell ref="B39:C39"/>
    <mergeCell ref="H39:I39"/>
    <mergeCell ref="B36:C36"/>
    <mergeCell ref="H36:I36"/>
    <mergeCell ref="B37:C37"/>
    <mergeCell ref="G37:I37"/>
    <mergeCell ref="B34:C34"/>
    <mergeCell ref="H34:I34"/>
    <mergeCell ref="B35:C35"/>
    <mergeCell ref="H35:I35"/>
    <mergeCell ref="B32:C32"/>
    <mergeCell ref="H32:I32"/>
    <mergeCell ref="B33:C33"/>
    <mergeCell ref="H33:I33"/>
    <mergeCell ref="A30:C30"/>
    <mergeCell ref="H30:I30"/>
    <mergeCell ref="B31:C31"/>
    <mergeCell ref="H31:I31"/>
    <mergeCell ref="B28:C28"/>
    <mergeCell ref="H28:I28"/>
    <mergeCell ref="B29:C29"/>
    <mergeCell ref="G29:I29"/>
    <mergeCell ref="A26:C26"/>
    <mergeCell ref="G26:I26"/>
    <mergeCell ref="B27:C27"/>
    <mergeCell ref="H27:I27"/>
    <mergeCell ref="B24:C24"/>
    <mergeCell ref="H24:I24"/>
    <mergeCell ref="B25:C25"/>
    <mergeCell ref="H25:I25"/>
    <mergeCell ref="B22:C22"/>
    <mergeCell ref="H22:I22"/>
    <mergeCell ref="B23:C23"/>
    <mergeCell ref="G23:I23"/>
    <mergeCell ref="B20:C20"/>
    <mergeCell ref="H20:I20"/>
    <mergeCell ref="B21:C21"/>
    <mergeCell ref="H21:I21"/>
    <mergeCell ref="B18:C18"/>
    <mergeCell ref="H18:I18"/>
    <mergeCell ref="B19:C19"/>
    <mergeCell ref="H19:I19"/>
    <mergeCell ref="B16:C16"/>
    <mergeCell ref="G16:I16"/>
    <mergeCell ref="A17:C17"/>
    <mergeCell ref="H17:I17"/>
    <mergeCell ref="B14:C14"/>
    <mergeCell ref="H14:I14"/>
    <mergeCell ref="B15:C15"/>
    <mergeCell ref="H15:I15"/>
    <mergeCell ref="B12:C12"/>
    <mergeCell ref="H12:I12"/>
    <mergeCell ref="B13:C13"/>
    <mergeCell ref="H13:I13"/>
    <mergeCell ref="B10:C10"/>
    <mergeCell ref="H10:I10"/>
    <mergeCell ref="B11:C11"/>
    <mergeCell ref="H11:I11"/>
    <mergeCell ref="B8:C8"/>
    <mergeCell ref="H8:I8"/>
    <mergeCell ref="B9:C9"/>
    <mergeCell ref="H9:I9"/>
    <mergeCell ref="A6:C6"/>
    <mergeCell ref="G6:I6"/>
    <mergeCell ref="B7:C7"/>
    <mergeCell ref="H7:I7"/>
    <mergeCell ref="A1:L1"/>
    <mergeCell ref="E2:I2"/>
    <mergeCell ref="A3:D4"/>
    <mergeCell ref="E3:E4"/>
    <mergeCell ref="F3:F4"/>
    <mergeCell ref="G3:J4"/>
    <mergeCell ref="K3:K4"/>
    <mergeCell ref="L3:L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2009-09-17T01:21:51Z</cp:lastPrinted>
  <dcterms:created xsi:type="dcterms:W3CDTF">2009-09-17T01:20:43Z</dcterms:created>
  <dcterms:modified xsi:type="dcterms:W3CDTF">2009-09-17T01:22:00Z</dcterms:modified>
  <cp:category/>
  <cp:version/>
  <cp:contentType/>
  <cp:contentStatus/>
</cp:coreProperties>
</file>