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<sst xmlns="http://schemas.openxmlformats.org/spreadsheetml/2006/main" count="157" uniqueCount="148">
  <si>
    <t>合作金庫銀行股份有限公司資產負債表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</si>
  <si>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</si>
  <si>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</si>
  <si>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</si>
  <si>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</si>
  <si>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</si>
  <si>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</si>
  <si>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</si>
  <si>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</si>
  <si>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</si>
  <si>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</si>
  <si>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</si>
  <si>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</si>
  <si>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</si>
  <si>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</si>
  <si>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</si>
  <si>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</si>
  <si>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</si>
  <si>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</si>
  <si>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</si>
  <si>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</si>
  <si>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</si>
  <si>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</si>
  <si>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</si>
  <si>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</si>
  <si>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</si>
  <si>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</si>
  <si>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</si>
  <si>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</si>
  <si>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</si>
  <si>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</si>
  <si>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</si>
  <si>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</si>
  <si>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</si>
  <si>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</si>
  <si>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</si>
  <si>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</si>
  <si>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</si>
  <si>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</si>
  <si>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</si>
  <si>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</si>
  <si>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</si>
  <si>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</si>
  <si>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</si>
  <si>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</si>
  <si>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</si>
  <si>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</si>
  <si>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</si>
  <si>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</si>
  <si>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</si>
  <si>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</si>
  <si>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</si>
  <si>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</si>
  <si>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</si>
  <si>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</si>
  <si>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</si>
  <si>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</si>
  <si>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</si>
  <si>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</si>
  <si>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</si>
  <si>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</si>
  <si>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</si>
  <si>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</si>
  <si>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</si>
  <si>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</si>
  <si>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</si>
  <si>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</si>
  <si>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</si>
  <si>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</si>
  <si>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</si>
  <si>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</si>
  <si>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</si>
  <si>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</si>
  <si>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</si>
  <si>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</si>
  <si>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</si>
  <si>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</si>
  <si>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</si>
  <si>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</si>
  <si>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</si>
  <si>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</si>
  <si>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</si>
  <si>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</si>
  <si>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</si>
  <si>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</si>
  <si>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</si>
  <si>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</si>
  <si>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</si>
  <si>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</si>
  <si>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</si>
  <si>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</si>
  <si>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</si>
  <si>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</si>
  <si>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</si>
  <si>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</si>
  <si>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633,477,365,736.47</t>
    </r>
    <r>
      <rPr>
        <b/>
        <sz val="10"/>
        <rFont val="華康中明體"/>
        <family val="3"/>
      </rPr>
      <t>元；期收</t>
    </r>
    <r>
      <rPr>
        <b/>
        <sz val="10"/>
        <rFont val="Times New Roman"/>
        <family val="1"/>
      </rPr>
      <t xml:space="preserve"> ( 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 xml:space="preserve"> ) 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 xml:space="preserve"> 204,266,000.00</t>
    </r>
    <r>
      <rPr>
        <b/>
        <sz val="10"/>
        <rFont val="華康中明體"/>
        <family val="3"/>
      </rPr>
      <t>元。</t>
    </r>
  </si>
  <si>
    <t xml:space="preserve">              </t>
  </si>
  <si>
    <t>合作金庫銀行股份有限公司損益結算表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</si>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</sst>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3" sqref="C3"/>
    </sheetView>
  </sheetViews>
  <sheetFormatPr defaultColWidth="9.00390625" defaultRowHeight="13.5" customHeight="1"/>
  <cols>
    <col min="1" max="1" width="4.125" style="143" customWidth="1"/>
    <col min="2" max="2" width="2.625" style="79" customWidth="1"/>
    <col min="3" max="3" width="21.875" style="142" customWidth="1"/>
    <col min="4" max="4" width="1.625" style="141" customWidth="1"/>
    <col min="5" max="7" width="17.625" style="81" customWidth="1"/>
    <col min="8" max="8" width="8.75390625" style="90" customWidth="1"/>
    <col min="9" max="16384" width="9.00390625" style="81" customWidth="1"/>
  </cols>
  <sheetData>
    <row r="1" spans="1:4" ht="30" customHeight="1">
      <c r="A1" s="87"/>
      <c r="B1" s="81"/>
      <c r="C1" s="88"/>
      <c r="D1" s="89"/>
    </row>
    <row r="2" spans="1:8" s="94" customFormat="1" ht="45" customHeight="1">
      <c r="A2" s="91" t="s">
        <v>97</v>
      </c>
      <c r="B2" s="92"/>
      <c r="C2" s="92"/>
      <c r="D2" s="92"/>
      <c r="E2" s="92"/>
      <c r="F2" s="92"/>
      <c r="G2" s="92"/>
      <c r="H2" s="93"/>
    </row>
    <row r="3" spans="1:8" s="12" customFormat="1" ht="21.75" customHeight="1">
      <c r="A3" s="95"/>
      <c r="B3" s="95"/>
      <c r="C3" s="96"/>
      <c r="D3" s="97"/>
      <c r="E3" s="98" t="s">
        <v>98</v>
      </c>
      <c r="F3" s="99"/>
      <c r="G3" s="100"/>
      <c r="H3" s="101" t="s">
        <v>99</v>
      </c>
    </row>
    <row r="4" spans="1:8" s="106" customFormat="1" ht="21.75" customHeight="1">
      <c r="A4" s="102" t="s">
        <v>100</v>
      </c>
      <c r="B4" s="103"/>
      <c r="C4" s="103"/>
      <c r="D4" s="103"/>
      <c r="E4" s="103" t="s">
        <v>101</v>
      </c>
      <c r="F4" s="103" t="s">
        <v>102</v>
      </c>
      <c r="G4" s="104" t="s">
        <v>103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104</v>
      </c>
      <c r="C6" s="112"/>
      <c r="D6" s="113"/>
      <c r="E6" s="114">
        <f>SUM(E7:E17)</f>
        <v>23823566088.87</v>
      </c>
      <c r="F6" s="114">
        <f>SUM(F7:F17)</f>
        <v>29995042000</v>
      </c>
      <c r="G6" s="115">
        <f>SUM(G7:G17)</f>
        <v>-6171475911.130001</v>
      </c>
      <c r="H6" s="116">
        <f>IF(F6=0,0,(G6/F6)*100)</f>
        <v>-20.5749867299069</v>
      </c>
    </row>
    <row r="7" spans="1:8" ht="13.5" customHeight="1">
      <c r="A7" s="7"/>
      <c r="B7" s="117" t="s">
        <v>105</v>
      </c>
      <c r="C7" s="118"/>
      <c r="D7" s="119"/>
      <c r="E7" s="120"/>
      <c r="F7" s="120"/>
      <c r="G7" s="121">
        <f aca="true" t="shared" si="0" ref="G7:G16">E7-F7</f>
        <v>0</v>
      </c>
      <c r="H7" s="122">
        <f aca="true" t="shared" si="1" ref="H7:H36">IF(F7=0,0,(G7/F7)*100)</f>
        <v>0</v>
      </c>
    </row>
    <row r="8" spans="1:8" ht="13.5" customHeight="1">
      <c r="A8" s="7"/>
      <c r="B8" s="117" t="s">
        <v>106</v>
      </c>
      <c r="C8" s="118"/>
      <c r="D8" s="119"/>
      <c r="E8" s="120"/>
      <c r="F8" s="120"/>
      <c r="G8" s="121">
        <f t="shared" si="0"/>
        <v>0</v>
      </c>
      <c r="H8" s="122">
        <f t="shared" si="1"/>
        <v>0</v>
      </c>
    </row>
    <row r="9" spans="1:8" ht="13.5" customHeight="1">
      <c r="A9" s="7"/>
      <c r="B9" s="117" t="s">
        <v>107</v>
      </c>
      <c r="C9" s="118"/>
      <c r="D9" s="119"/>
      <c r="E9" s="120"/>
      <c r="F9" s="120"/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108</v>
      </c>
      <c r="C10" s="118"/>
      <c r="D10" s="119"/>
      <c r="E10" s="120"/>
      <c r="F10" s="120"/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109</v>
      </c>
      <c r="C11" s="118"/>
      <c r="D11" s="119"/>
      <c r="E11" s="120"/>
      <c r="F11" s="120"/>
      <c r="G11" s="121">
        <f t="shared" si="0"/>
        <v>0</v>
      </c>
      <c r="H11" s="122">
        <f t="shared" si="1"/>
        <v>0</v>
      </c>
    </row>
    <row r="12" spans="1:8" ht="13.5" customHeight="1">
      <c r="A12" s="7"/>
      <c r="B12" s="117" t="s">
        <v>110</v>
      </c>
      <c r="C12" s="118"/>
      <c r="D12" s="119"/>
      <c r="E12" s="120"/>
      <c r="F12" s="120"/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111</v>
      </c>
      <c r="C13" s="118"/>
      <c r="D13" s="119"/>
      <c r="E13" s="120"/>
      <c r="F13" s="120"/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112</v>
      </c>
      <c r="C14" s="118"/>
      <c r="D14" s="119"/>
      <c r="E14" s="120"/>
      <c r="F14" s="120"/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113</v>
      </c>
      <c r="C15" s="118"/>
      <c r="D15" s="119"/>
      <c r="E15" s="120"/>
      <c r="F15" s="120"/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114</v>
      </c>
      <c r="C16" s="118"/>
      <c r="D16" s="119"/>
      <c r="E16" s="120">
        <v>23771367332.87</v>
      </c>
      <c r="F16" s="120">
        <v>29929933000</v>
      </c>
      <c r="G16" s="121">
        <f t="shared" si="0"/>
        <v>-6158565667.130001</v>
      </c>
      <c r="H16" s="122">
        <f t="shared" si="1"/>
        <v>-20.576610268823526</v>
      </c>
    </row>
    <row r="17" spans="1:8" ht="13.5" customHeight="1">
      <c r="A17" s="7"/>
      <c r="B17" s="117" t="s">
        <v>115</v>
      </c>
      <c r="C17" s="118"/>
      <c r="D17" s="119"/>
      <c r="E17" s="120">
        <v>52198756</v>
      </c>
      <c r="F17" s="120">
        <v>65109000</v>
      </c>
      <c r="G17" s="121">
        <f>E17-F17</f>
        <v>-12910244</v>
      </c>
      <c r="H17" s="122">
        <f t="shared" si="1"/>
        <v>-19.82866270408085</v>
      </c>
    </row>
    <row r="18" spans="1:8" s="111" customFormat="1" ht="15" customHeight="1">
      <c r="A18" s="110" t="s">
        <v>116</v>
      </c>
      <c r="C18" s="112"/>
      <c r="D18" s="113"/>
      <c r="E18" s="114">
        <f>SUM(E19:E29)</f>
        <v>15994853244.55</v>
      </c>
      <c r="F18" s="114">
        <f>SUM(F19:F29)</f>
        <v>20321096000</v>
      </c>
      <c r="G18" s="115">
        <f>SUM(G19:G29)</f>
        <v>-4326242755.450001</v>
      </c>
      <c r="H18" s="123">
        <f t="shared" si="1"/>
        <v>-21.289416453964886</v>
      </c>
    </row>
    <row r="19" spans="1:8" ht="13.5" customHeight="1">
      <c r="A19" s="7"/>
      <c r="B19" s="117" t="s">
        <v>117</v>
      </c>
      <c r="C19" s="118"/>
      <c r="D19" s="119"/>
      <c r="E19" s="120"/>
      <c r="F19" s="120"/>
      <c r="G19" s="121">
        <f aca="true" t="shared" si="2" ref="G19:G25">E19-F19</f>
        <v>0</v>
      </c>
      <c r="H19" s="122">
        <f t="shared" si="1"/>
        <v>0</v>
      </c>
    </row>
    <row r="20" spans="1:8" ht="13.5" customHeight="1">
      <c r="A20" s="7"/>
      <c r="B20" s="117" t="s">
        <v>118</v>
      </c>
      <c r="C20" s="118"/>
      <c r="D20" s="119"/>
      <c r="E20" s="120"/>
      <c r="F20" s="120"/>
      <c r="G20" s="121">
        <f t="shared" si="2"/>
        <v>0</v>
      </c>
      <c r="H20" s="122">
        <f t="shared" si="1"/>
        <v>0</v>
      </c>
    </row>
    <row r="21" spans="1:8" ht="13.5" customHeight="1">
      <c r="A21" s="7"/>
      <c r="B21" s="117" t="s">
        <v>119</v>
      </c>
      <c r="C21" s="118"/>
      <c r="D21" s="119"/>
      <c r="E21" s="120"/>
      <c r="F21" s="120"/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120</v>
      </c>
      <c r="C22" s="118"/>
      <c r="D22" s="119"/>
      <c r="E22" s="120"/>
      <c r="F22" s="120"/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121</v>
      </c>
      <c r="C23" s="118"/>
      <c r="D23" s="119"/>
      <c r="E23" s="120"/>
      <c r="F23" s="120"/>
      <c r="G23" s="121">
        <f t="shared" si="2"/>
        <v>0</v>
      </c>
      <c r="H23" s="122">
        <f t="shared" si="1"/>
        <v>0</v>
      </c>
    </row>
    <row r="24" spans="1:8" ht="13.5" customHeight="1">
      <c r="A24" s="7"/>
      <c r="B24" s="117" t="s">
        <v>122</v>
      </c>
      <c r="C24" s="118"/>
      <c r="D24" s="119"/>
      <c r="E24" s="120"/>
      <c r="F24" s="120"/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123</v>
      </c>
      <c r="C25" s="118"/>
      <c r="D25" s="119"/>
      <c r="E25" s="120"/>
      <c r="F25" s="120"/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124</v>
      </c>
      <c r="C26" s="118"/>
      <c r="D26" s="119"/>
      <c r="E26" s="120"/>
      <c r="F26" s="120"/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125</v>
      </c>
      <c r="C27" s="118"/>
      <c r="D27" s="119"/>
      <c r="E27" s="120"/>
      <c r="F27" s="120"/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126</v>
      </c>
      <c r="C28" s="118"/>
      <c r="D28" s="119"/>
      <c r="E28" s="120">
        <v>15988303244.55</v>
      </c>
      <c r="F28" s="120">
        <v>20308466000</v>
      </c>
      <c r="G28" s="121">
        <f>E28-F28</f>
        <v>-4320162755.450001</v>
      </c>
      <c r="H28" s="122">
        <f t="shared" si="1"/>
        <v>-21.272718261684563</v>
      </c>
    </row>
    <row r="29" spans="1:8" ht="13.5" customHeight="1">
      <c r="A29" s="7"/>
      <c r="B29" s="117" t="s">
        <v>127</v>
      </c>
      <c r="C29" s="118"/>
      <c r="D29" s="119"/>
      <c r="E29" s="120">
        <v>6550000</v>
      </c>
      <c r="F29" s="120">
        <v>12630000</v>
      </c>
      <c r="G29" s="121">
        <f>E29-F29</f>
        <v>-6080000</v>
      </c>
      <c r="H29" s="122">
        <f t="shared" si="1"/>
        <v>-48.13935075217736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128</v>
      </c>
      <c r="B31" s="18"/>
      <c r="C31" s="112"/>
      <c r="D31" s="113"/>
      <c r="E31" s="114">
        <f>E6-E18</f>
        <v>7828712844.32</v>
      </c>
      <c r="F31" s="114">
        <f>F6-F18</f>
        <v>9673946000</v>
      </c>
      <c r="G31" s="115">
        <f>G6-G18</f>
        <v>-1845233155.6800003</v>
      </c>
      <c r="H31" s="123">
        <f t="shared" si="1"/>
        <v>-19.074255279903365</v>
      </c>
    </row>
    <row r="32" spans="1:8" s="111" customFormat="1" ht="15" customHeight="1">
      <c r="A32" s="110" t="s">
        <v>129</v>
      </c>
      <c r="B32" s="3"/>
      <c r="C32" s="112"/>
      <c r="D32" s="113"/>
      <c r="E32" s="114">
        <f>SUM(E33:E36)</f>
        <v>6968009183.92</v>
      </c>
      <c r="F32" s="114">
        <f>SUM(F33:F36)</f>
        <v>8913321500</v>
      </c>
      <c r="G32" s="115">
        <f>SUM(G33:G36)</f>
        <v>-1945312316.08</v>
      </c>
      <c r="H32" s="123">
        <f t="shared" si="1"/>
        <v>-21.82477448031017</v>
      </c>
    </row>
    <row r="33" spans="1:8" ht="13.5" customHeight="1">
      <c r="A33" s="7"/>
      <c r="B33" s="117" t="s">
        <v>130</v>
      </c>
      <c r="C33" s="118"/>
      <c r="D33" s="119"/>
      <c r="E33" s="120"/>
      <c r="F33" s="120"/>
      <c r="G33" s="121">
        <f>E33-F33</f>
        <v>0</v>
      </c>
      <c r="H33" s="122">
        <f t="shared" si="1"/>
        <v>0</v>
      </c>
    </row>
    <row r="34" spans="1:8" ht="13.5" customHeight="1">
      <c r="A34" s="7"/>
      <c r="B34" s="117" t="s">
        <v>131</v>
      </c>
      <c r="C34" s="118"/>
      <c r="D34" s="119"/>
      <c r="E34" s="120">
        <v>6743926856.92</v>
      </c>
      <c r="F34" s="120">
        <v>8575315000</v>
      </c>
      <c r="G34" s="121">
        <f>E34-F34</f>
        <v>-1831388143.08</v>
      </c>
      <c r="H34" s="122">
        <f t="shared" si="1"/>
        <v>-21.356511604296752</v>
      </c>
    </row>
    <row r="35" spans="1:8" ht="13.5" customHeight="1">
      <c r="A35" s="7"/>
      <c r="B35" s="117" t="s">
        <v>132</v>
      </c>
      <c r="C35" s="118"/>
      <c r="D35" s="119"/>
      <c r="E35" s="120">
        <v>206764250</v>
      </c>
      <c r="F35" s="120">
        <v>289610000</v>
      </c>
      <c r="G35" s="121">
        <f>E35-F35</f>
        <v>-82845750</v>
      </c>
      <c r="H35" s="122">
        <f t="shared" si="1"/>
        <v>-28.60597009771762</v>
      </c>
    </row>
    <row r="36" spans="1:8" ht="13.5" customHeight="1">
      <c r="A36" s="7"/>
      <c r="B36" s="117" t="s">
        <v>133</v>
      </c>
      <c r="C36" s="118"/>
      <c r="D36" s="119"/>
      <c r="E36" s="120">
        <v>17318077</v>
      </c>
      <c r="F36" s="120">
        <v>48396500</v>
      </c>
      <c r="G36" s="121">
        <f>E36-F36</f>
        <v>-31078423</v>
      </c>
      <c r="H36" s="122">
        <f t="shared" si="1"/>
        <v>-64.2162615065139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134</v>
      </c>
      <c r="C38" s="127"/>
      <c r="D38" s="113"/>
      <c r="E38" s="114">
        <f>E31-E32</f>
        <v>860703660.3999996</v>
      </c>
      <c r="F38" s="114">
        <f>F31-F32</f>
        <v>760624500</v>
      </c>
      <c r="G38" s="115">
        <f>G31-G32</f>
        <v>100079160.39999962</v>
      </c>
      <c r="H38" s="123">
        <f>IF(F38=0,0,(G38/F38)*100)</f>
        <v>13.157498923581823</v>
      </c>
    </row>
    <row r="39" spans="1:8" s="111" customFormat="1" ht="15" customHeight="1">
      <c r="A39" s="110" t="s">
        <v>135</v>
      </c>
      <c r="B39" s="3"/>
      <c r="C39" s="112"/>
      <c r="D39" s="113"/>
      <c r="E39" s="114">
        <f>SUM(E40:E41)</f>
        <v>382321438.71</v>
      </c>
      <c r="F39" s="114">
        <f>SUM(F40:F41)</f>
        <v>156625000</v>
      </c>
      <c r="G39" s="115">
        <f>SUM(G40:G41)</f>
        <v>225696438.70999998</v>
      </c>
      <c r="H39" s="123">
        <f>IF(F39=0,0,(G39/F39)*100)</f>
        <v>144.09988105985633</v>
      </c>
    </row>
    <row r="40" spans="1:8" ht="13.5" customHeight="1">
      <c r="A40" s="7"/>
      <c r="B40" s="117" t="s">
        <v>136</v>
      </c>
      <c r="C40" s="118"/>
      <c r="D40" s="119"/>
      <c r="E40" s="120"/>
      <c r="F40" s="120"/>
      <c r="G40" s="121">
        <f>E40-F40</f>
        <v>0</v>
      </c>
      <c r="H40" s="122">
        <f aca="true" t="shared" si="3" ref="H40:H52">IF(F40=0,0,(G40/F40)*100)</f>
        <v>0</v>
      </c>
    </row>
    <row r="41" spans="1:8" ht="13.5" customHeight="1">
      <c r="A41" s="7"/>
      <c r="B41" s="117" t="s">
        <v>137</v>
      </c>
      <c r="C41" s="118"/>
      <c r="D41" s="119"/>
      <c r="E41" s="120">
        <v>382321438.71</v>
      </c>
      <c r="F41" s="120">
        <v>156625000</v>
      </c>
      <c r="G41" s="121">
        <f>E41-F41</f>
        <v>225696438.70999998</v>
      </c>
      <c r="H41" s="122">
        <f t="shared" si="3"/>
        <v>144.09988105985633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138</v>
      </c>
      <c r="B43" s="3"/>
      <c r="C43" s="112"/>
      <c r="D43" s="128"/>
      <c r="E43" s="114">
        <f>SUM(E44:E45)</f>
        <v>484821447.73</v>
      </c>
      <c r="F43" s="114">
        <f>SUM(F44:F45)</f>
        <v>272338500</v>
      </c>
      <c r="G43" s="115">
        <f>SUM(G44:G45)</f>
        <v>212482947.73000002</v>
      </c>
      <c r="H43" s="123">
        <f t="shared" si="3"/>
        <v>78.02163400694357</v>
      </c>
    </row>
    <row r="44" spans="1:8" ht="13.5" customHeight="1">
      <c r="A44" s="7"/>
      <c r="B44" s="117" t="s">
        <v>139</v>
      </c>
      <c r="C44" s="118"/>
      <c r="D44" s="119"/>
      <c r="E44" s="120"/>
      <c r="F44" s="120"/>
      <c r="G44" s="121">
        <f>E44-F44</f>
        <v>0</v>
      </c>
      <c r="H44" s="129">
        <f t="shared" si="3"/>
        <v>0</v>
      </c>
    </row>
    <row r="45" spans="1:8" ht="13.5" customHeight="1">
      <c r="A45" s="7"/>
      <c r="B45" s="117" t="s">
        <v>140</v>
      </c>
      <c r="C45" s="118"/>
      <c r="D45" s="119"/>
      <c r="E45" s="120">
        <v>484821447.73</v>
      </c>
      <c r="F45" s="120">
        <v>272338500</v>
      </c>
      <c r="G45" s="121">
        <f>E45-F45</f>
        <v>212482947.73000002</v>
      </c>
      <c r="H45" s="129">
        <f t="shared" si="3"/>
        <v>78.02163400694357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141</v>
      </c>
      <c r="C47" s="127"/>
      <c r="D47" s="113"/>
      <c r="E47" s="114">
        <f>E39-E43</f>
        <v>-102500009.02000004</v>
      </c>
      <c r="F47" s="114">
        <f>F39-F43</f>
        <v>-115713500</v>
      </c>
      <c r="G47" s="115">
        <f>G39-G43</f>
        <v>13213490.97999996</v>
      </c>
      <c r="H47" s="123">
        <f t="shared" si="3"/>
        <v>-11.419143816408594</v>
      </c>
    </row>
    <row r="48" spans="1:8" s="111" customFormat="1" ht="15" customHeight="1">
      <c r="A48" s="110" t="s">
        <v>142</v>
      </c>
      <c r="C48" s="127"/>
      <c r="D48" s="113"/>
      <c r="E48" s="114">
        <f>E38+E47</f>
        <v>758203651.3799996</v>
      </c>
      <c r="F48" s="114">
        <f>F38+F47</f>
        <v>644911000</v>
      </c>
      <c r="G48" s="115">
        <f>G38+G47</f>
        <v>113292651.37999958</v>
      </c>
      <c r="H48" s="131">
        <f t="shared" si="3"/>
        <v>17.567176149887285</v>
      </c>
    </row>
    <row r="49" spans="1:8" s="111" customFormat="1" ht="15" customHeight="1">
      <c r="A49" s="110" t="s">
        <v>143</v>
      </c>
      <c r="C49" s="127"/>
      <c r="D49" s="113"/>
      <c r="E49" s="132">
        <v>198811509</v>
      </c>
      <c r="F49" s="132">
        <v>272779000</v>
      </c>
      <c r="G49" s="115">
        <f>E49-F49</f>
        <v>-73967491</v>
      </c>
      <c r="H49" s="131">
        <f t="shared" si="3"/>
        <v>-27.11627031406377</v>
      </c>
    </row>
    <row r="50" spans="1:8" s="111" customFormat="1" ht="15" customHeight="1">
      <c r="A50" s="110" t="s">
        <v>144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145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146</v>
      </c>
      <c r="B52" s="125"/>
      <c r="C52" s="133"/>
      <c r="D52" s="113"/>
      <c r="E52" s="132">
        <v>6463346</v>
      </c>
      <c r="F52" s="132">
        <v>5065000</v>
      </c>
      <c r="G52" s="115">
        <f>E52-F52</f>
        <v>1398346</v>
      </c>
      <c r="H52" s="131">
        <f t="shared" si="3"/>
        <v>27.6080157946693</v>
      </c>
    </row>
    <row r="53" spans="1:8" s="111" customFormat="1" ht="15" customHeight="1">
      <c r="A53" s="134" t="s">
        <v>147</v>
      </c>
      <c r="B53" s="135"/>
      <c r="C53" s="136"/>
      <c r="D53" s="137"/>
      <c r="E53" s="138">
        <f>E48-E49+E50-E51-E52</f>
        <v>552928796.3799996</v>
      </c>
      <c r="F53" s="138">
        <f>F48-F49+F50-F51-F52</f>
        <v>367067000</v>
      </c>
      <c r="G53" s="139">
        <f>E53-F53</f>
        <v>185861796.37999964</v>
      </c>
      <c r="H53" s="140">
        <f>IF(F53=0,0,(G53/F53)*100)</f>
        <v>50.634297384401115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8" customWidth="1"/>
    <col min="2" max="2" width="2.25390625" style="79" customWidth="1"/>
    <col min="3" max="3" width="18.125" style="72" customWidth="1"/>
    <col min="4" max="4" width="17.625" style="80" customWidth="1"/>
    <col min="5" max="5" width="7.00390625" style="80" customWidth="1"/>
    <col min="6" max="6" width="1.875" style="86" customWidth="1"/>
    <col min="7" max="7" width="2.25390625" style="86" customWidth="1"/>
    <col min="8" max="8" width="18.625" style="86" customWidth="1"/>
    <col min="9" max="9" width="17.625" style="86" customWidth="1"/>
    <col min="10" max="10" width="6.875" style="86" customWidth="1"/>
    <col min="11" max="16384" width="9.00390625" style="86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2024954956447.9502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1964508729274.2202</v>
      </c>
      <c r="J6" s="29">
        <f>J7+J15+J22+J25+J27</f>
        <v>97.01493472823906</v>
      </c>
    </row>
    <row r="7" spans="1:10" s="35" customFormat="1" ht="13.5" customHeight="1">
      <c r="A7" s="31" t="s">
        <v>9</v>
      </c>
      <c r="B7" s="32"/>
      <c r="C7" s="33"/>
      <c r="D7" s="27">
        <f>SUM(D8:D16)</f>
        <v>717983543423.8799</v>
      </c>
      <c r="E7" s="27">
        <f>SUM(E8:E16)</f>
        <v>35.45676614374287</v>
      </c>
      <c r="F7" s="34" t="s">
        <v>10</v>
      </c>
      <c r="G7" s="32"/>
      <c r="H7" s="33"/>
      <c r="I7" s="27">
        <f>SUM(I8:I14)</f>
        <v>341538943916.71</v>
      </c>
      <c r="J7" s="29">
        <f>SUM(J8:J14)</f>
        <v>16.86649586101492</v>
      </c>
    </row>
    <row r="8" spans="1:10" s="43" customFormat="1" ht="13.5" customHeight="1">
      <c r="A8" s="7"/>
      <c r="B8" s="36" t="s">
        <v>11</v>
      </c>
      <c r="C8" s="37"/>
      <c r="D8" s="38">
        <v>21917644392.49</v>
      </c>
      <c r="E8" s="39">
        <f t="shared" si="0"/>
        <v>1.0823768856042393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>
        <v>25187618341.26</v>
      </c>
      <c r="E9" s="39">
        <f t="shared" si="0"/>
        <v>1.2438606726068886</v>
      </c>
      <c r="F9" s="40"/>
      <c r="G9" s="41" t="s">
        <v>14</v>
      </c>
      <c r="H9" s="37"/>
      <c r="I9" s="38">
        <v>300852255.9</v>
      </c>
      <c r="J9" s="42">
        <f t="shared" si="1"/>
        <v>0.014857232006174411</v>
      </c>
    </row>
    <row r="10" spans="1:10" s="43" customFormat="1" ht="13.5" customHeight="1">
      <c r="A10" s="7"/>
      <c r="B10" s="36" t="s">
        <v>15</v>
      </c>
      <c r="C10" s="44"/>
      <c r="D10" s="38">
        <v>356796808276.83</v>
      </c>
      <c r="E10" s="39">
        <f t="shared" si="0"/>
        <v>17.619987404692733</v>
      </c>
      <c r="F10" s="40"/>
      <c r="G10" s="36" t="s">
        <v>16</v>
      </c>
      <c r="H10" s="37"/>
      <c r="I10" s="38">
        <v>254752015538.32</v>
      </c>
      <c r="J10" s="42">
        <f t="shared" si="1"/>
        <v>12.580626286383678</v>
      </c>
    </row>
    <row r="11" spans="1:10" s="43" customFormat="1" ht="13.5" customHeight="1">
      <c r="A11" s="7"/>
      <c r="B11" s="36" t="s">
        <v>17</v>
      </c>
      <c r="C11" s="44"/>
      <c r="D11" s="38">
        <v>269131660068.52</v>
      </c>
      <c r="E11" s="39">
        <f t="shared" si="0"/>
        <v>13.290747984864511</v>
      </c>
      <c r="F11" s="40"/>
      <c r="G11" s="36" t="s">
        <v>18</v>
      </c>
      <c r="H11" s="37"/>
      <c r="I11" s="38">
        <v>5702504664.72</v>
      </c>
      <c r="J11" s="42">
        <f t="shared" si="1"/>
        <v>0.2816114327166555</v>
      </c>
    </row>
    <row r="12" spans="1:10" s="43" customFormat="1" ht="13.5" customHeight="1">
      <c r="A12" s="7"/>
      <c r="B12" s="36" t="s">
        <v>19</v>
      </c>
      <c r="C12" s="44"/>
      <c r="D12" s="38">
        <v>42107468482.83</v>
      </c>
      <c r="E12" s="39">
        <f t="shared" si="0"/>
        <v>2.079427413866642</v>
      </c>
      <c r="F12" s="45"/>
      <c r="G12" s="36" t="s">
        <v>20</v>
      </c>
      <c r="H12" s="37"/>
      <c r="I12" s="38">
        <v>79562248245.71</v>
      </c>
      <c r="J12" s="42">
        <f t="shared" si="1"/>
        <v>3.9290873109233573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1221323212.06</v>
      </c>
      <c r="J14" s="42">
        <f t="shared" si="1"/>
        <v>0.060313598985054416</v>
      </c>
    </row>
    <row r="15" spans="1:10" s="43" customFormat="1" ht="13.5" customHeight="1">
      <c r="A15" s="7"/>
      <c r="B15" s="36" t="s">
        <v>25</v>
      </c>
      <c r="C15" s="44"/>
      <c r="D15" s="38">
        <v>2842343861.95</v>
      </c>
      <c r="E15" s="39">
        <f t="shared" si="0"/>
        <v>0.14036578210785797</v>
      </c>
      <c r="F15" s="34" t="s">
        <v>26</v>
      </c>
      <c r="G15" s="32"/>
      <c r="H15" s="33"/>
      <c r="I15" s="27">
        <f>SUM(I16:I21)</f>
        <v>1572265134270.86</v>
      </c>
      <c r="J15" s="29">
        <f>SUM(J16:J21)</f>
        <v>77.64444978217341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>
        <v>45099332340.21</v>
      </c>
      <c r="J16" s="42">
        <f t="shared" si="1"/>
        <v>2.2271770636972805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1191322193362.2002</v>
      </c>
      <c r="E17" s="27">
        <f>SUM(E18:E25)</f>
        <v>58.8320342419835</v>
      </c>
      <c r="F17" s="40"/>
      <c r="G17" s="36" t="s">
        <v>30</v>
      </c>
      <c r="H17" s="37"/>
      <c r="I17" s="38">
        <v>109214600517.91</v>
      </c>
      <c r="J17" s="42">
        <f t="shared" si="1"/>
        <v>5.3934335758997545</v>
      </c>
    </row>
    <row r="18" spans="1:10" s="35" customFormat="1" ht="13.5" customHeight="1">
      <c r="A18" s="48"/>
      <c r="B18" s="36" t="s">
        <v>31</v>
      </c>
      <c r="C18" s="44"/>
      <c r="D18" s="38">
        <v>1558130481.22</v>
      </c>
      <c r="E18" s="39">
        <f aca="true" t="shared" si="2" ref="E18:E50">IF(D$6&gt;0,(D18/D$6)*100,0)</f>
        <v>0.07694642669746962</v>
      </c>
      <c r="F18" s="45"/>
      <c r="G18" s="36" t="s">
        <v>32</v>
      </c>
      <c r="H18" s="37"/>
      <c r="I18" s="38">
        <v>262692796753.37</v>
      </c>
      <c r="J18" s="42">
        <f t="shared" si="1"/>
        <v>12.972772353127763</v>
      </c>
    </row>
    <row r="19" spans="1:10" s="35" customFormat="1" ht="13.5" customHeight="1">
      <c r="A19" s="7"/>
      <c r="B19" s="36" t="s">
        <v>33</v>
      </c>
      <c r="C19" s="44"/>
      <c r="D19" s="38">
        <v>212754442097.24</v>
      </c>
      <c r="E19" s="39">
        <f t="shared" si="2"/>
        <v>10.50662590887654</v>
      </c>
      <c r="F19" s="40"/>
      <c r="G19" s="36" t="s">
        <v>34</v>
      </c>
      <c r="H19" s="37"/>
      <c r="I19" s="38">
        <v>1117021381068.51</v>
      </c>
      <c r="J19" s="42">
        <f t="shared" si="1"/>
        <v>55.16277670827401</v>
      </c>
    </row>
    <row r="20" spans="1:10" s="43" customFormat="1" ht="13.5" customHeight="1">
      <c r="A20" s="7"/>
      <c r="B20" s="36" t="s">
        <v>35</v>
      </c>
      <c r="C20" s="44"/>
      <c r="D20" s="38">
        <v>42626146319.06</v>
      </c>
      <c r="E20" s="39">
        <f t="shared" si="2"/>
        <v>2.1050417039316334</v>
      </c>
      <c r="F20" s="40"/>
      <c r="G20" s="36" t="s">
        <v>36</v>
      </c>
      <c r="H20" s="37"/>
      <c r="I20" s="38">
        <v>517023590.86</v>
      </c>
      <c r="J20" s="42">
        <f t="shared" si="1"/>
        <v>0.025532597118452974</v>
      </c>
    </row>
    <row r="21" spans="1:10" s="43" customFormat="1" ht="13.5" customHeight="1">
      <c r="A21" s="7"/>
      <c r="B21" s="36" t="s">
        <v>37</v>
      </c>
      <c r="C21" s="44"/>
      <c r="D21" s="38">
        <v>315821401192.28</v>
      </c>
      <c r="E21" s="39">
        <f t="shared" si="2"/>
        <v>15.59646550095486</v>
      </c>
      <c r="F21" s="40"/>
      <c r="G21" s="36" t="s">
        <v>38</v>
      </c>
      <c r="H21" s="37"/>
      <c r="I21" s="38">
        <v>37720000000</v>
      </c>
      <c r="J21" s="42">
        <f t="shared" si="1"/>
        <v>1.8627574840561427</v>
      </c>
    </row>
    <row r="22" spans="1:10" s="43" customFormat="1" ht="13.5" customHeight="1">
      <c r="A22" s="7"/>
      <c r="B22" s="36" t="s">
        <v>39</v>
      </c>
      <c r="C22" s="44"/>
      <c r="D22" s="38">
        <v>153318011134.77</v>
      </c>
      <c r="E22" s="39">
        <f t="shared" si="2"/>
        <v>7.571428225925128</v>
      </c>
      <c r="F22" s="34" t="s">
        <v>40</v>
      </c>
      <c r="G22" s="32"/>
      <c r="H22" s="33"/>
      <c r="I22" s="27">
        <f>SUM(I23:I24)</f>
        <v>35248132000</v>
      </c>
      <c r="J22" s="29">
        <f>SUM(J23:J24)</f>
        <v>1.7406872132025137</v>
      </c>
    </row>
    <row r="23" spans="1:10" s="43" customFormat="1" ht="13.5" customHeight="1">
      <c r="A23" s="7"/>
      <c r="B23" s="36" t="s">
        <v>41</v>
      </c>
      <c r="C23" s="44"/>
      <c r="D23" s="38">
        <v>99479078909.76</v>
      </c>
      <c r="E23" s="39">
        <f t="shared" si="2"/>
        <v>4.912656382454057</v>
      </c>
      <c r="F23" s="40"/>
      <c r="G23" s="36" t="s">
        <v>42</v>
      </c>
      <c r="H23" s="37"/>
      <c r="I23" s="38">
        <v>35248132000</v>
      </c>
      <c r="J23" s="42">
        <f t="shared" si="1"/>
        <v>1.7406872132025137</v>
      </c>
    </row>
    <row r="24" spans="1:10" s="43" customFormat="1" ht="13.5" customHeight="1">
      <c r="A24" s="7"/>
      <c r="B24" s="36" t="s">
        <v>43</v>
      </c>
      <c r="C24" s="44"/>
      <c r="D24" s="38">
        <v>365764983227.87</v>
      </c>
      <c r="E24" s="39">
        <f t="shared" si="2"/>
        <v>18.062870093143808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9959698965.06</v>
      </c>
      <c r="J25" s="29">
        <f>SUM(J26)</f>
        <v>0.49184792646107467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22028028705.5</v>
      </c>
      <c r="E26" s="27">
        <f>SUM(E27:E29)</f>
        <v>1.087828084044901</v>
      </c>
      <c r="F26" s="45"/>
      <c r="G26" s="36" t="s">
        <v>48</v>
      </c>
      <c r="H26" s="37"/>
      <c r="I26" s="38">
        <v>9959698965.06</v>
      </c>
      <c r="J26" s="42">
        <f t="shared" si="1"/>
        <v>0.49184792646107467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5496820121.59</v>
      </c>
      <c r="J27" s="29">
        <f>SUM(J28:J33)</f>
        <v>0.2714539453871201</v>
      </c>
    </row>
    <row r="28" spans="1:10" s="35" customFormat="1" ht="13.5" customHeight="1">
      <c r="A28" s="7"/>
      <c r="B28" s="36" t="s">
        <v>51</v>
      </c>
      <c r="C28" s="44"/>
      <c r="D28" s="38">
        <v>22028028705.5</v>
      </c>
      <c r="E28" s="39">
        <f t="shared" si="2"/>
        <v>1.087828084044901</v>
      </c>
      <c r="F28" s="45"/>
      <c r="G28" s="36" t="s">
        <v>52</v>
      </c>
      <c r="H28" s="37"/>
      <c r="I28" s="38">
        <v>823100845.29</v>
      </c>
      <c r="J28" s="42">
        <f t="shared" si="1"/>
        <v>0.040647859482950285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840476377.75</v>
      </c>
      <c r="J29" s="42">
        <f t="shared" si="1"/>
        <v>0.041505929555307804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20199713776.8</v>
      </c>
      <c r="E30" s="27">
        <f>SUM(E31:E40)</f>
        <v>0.9975389187042994</v>
      </c>
      <c r="F30" s="45"/>
      <c r="G30" s="36" t="s">
        <v>56</v>
      </c>
      <c r="H30" s="37"/>
      <c r="I30" s="38">
        <v>223431837</v>
      </c>
      <c r="J30" s="42">
        <f t="shared" si="1"/>
        <v>0.011033916398413631</v>
      </c>
    </row>
    <row r="31" spans="1:10" s="43" customFormat="1" ht="13.5" customHeight="1">
      <c r="A31" s="7"/>
      <c r="B31" s="36" t="s">
        <v>57</v>
      </c>
      <c r="C31" s="44"/>
      <c r="D31" s="38">
        <v>10880098513.97</v>
      </c>
      <c r="E31" s="39">
        <f t="shared" si="2"/>
        <v>0.5373007670775645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2"/>
        <v>0</v>
      </c>
      <c r="F32" s="40"/>
      <c r="G32" s="36" t="s">
        <v>60</v>
      </c>
      <c r="H32" s="37"/>
      <c r="I32" s="38">
        <v>3158594247.55</v>
      </c>
      <c r="J32" s="42">
        <f t="shared" si="1"/>
        <v>0.15598343249523977</v>
      </c>
    </row>
    <row r="33" spans="1:10" s="43" customFormat="1" ht="13.5" customHeight="1">
      <c r="A33" s="7"/>
      <c r="B33" s="36" t="s">
        <v>61</v>
      </c>
      <c r="C33" s="44"/>
      <c r="D33" s="38">
        <v>7441927263.96</v>
      </c>
      <c r="E33" s="39">
        <f t="shared" si="2"/>
        <v>0.36751075574610137</v>
      </c>
      <c r="F33" s="45"/>
      <c r="G33" s="36" t="s">
        <v>62</v>
      </c>
      <c r="H33" s="37"/>
      <c r="I33" s="38">
        <v>451216814</v>
      </c>
      <c r="J33" s="42">
        <f t="shared" si="1"/>
        <v>0.022282807455208605</v>
      </c>
    </row>
    <row r="34" spans="1:10" s="43" customFormat="1" ht="13.5" customHeight="1">
      <c r="A34" s="7"/>
      <c r="B34" s="36" t="s">
        <v>63</v>
      </c>
      <c r="C34" s="44"/>
      <c r="D34" s="38">
        <v>1402154218.53</v>
      </c>
      <c r="E34" s="39">
        <f t="shared" si="2"/>
        <v>0.06924372386976803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115923784.12</v>
      </c>
      <c r="E35" s="39">
        <f t="shared" si="2"/>
        <v>0.005724758654550335</v>
      </c>
      <c r="F35" s="40"/>
      <c r="G35" s="49" t="s">
        <v>65</v>
      </c>
      <c r="H35" s="50"/>
      <c r="I35" s="27">
        <f>SUM(I36,I39,I41,I45,I50)</f>
        <v>60446227173.729996</v>
      </c>
      <c r="J35" s="29">
        <f>J36+J39+J41+J45+J50</f>
        <v>2.985065271760958</v>
      </c>
    </row>
    <row r="36" spans="1:10" s="43" customFormat="1" ht="13.5" customHeight="1">
      <c r="A36" s="7"/>
      <c r="B36" s="36" t="s">
        <v>66</v>
      </c>
      <c r="C36" s="44"/>
      <c r="D36" s="38">
        <v>233263320.83</v>
      </c>
      <c r="E36" s="39">
        <f t="shared" si="2"/>
        <v>0.011519432572425018</v>
      </c>
      <c r="F36" s="34" t="s">
        <v>67</v>
      </c>
      <c r="G36" s="32"/>
      <c r="H36" s="33"/>
      <c r="I36" s="27">
        <f>SUM(I37:I38)</f>
        <v>22085481600</v>
      </c>
      <c r="J36" s="29">
        <f>SUM(J37:J38)</f>
        <v>1.0906653271310773</v>
      </c>
    </row>
    <row r="37" spans="1:10" s="43" customFormat="1" ht="13.5" customHeight="1">
      <c r="A37" s="7"/>
      <c r="B37" s="36" t="s">
        <v>68</v>
      </c>
      <c r="C37" s="44"/>
      <c r="D37" s="38">
        <v>108570437.39</v>
      </c>
      <c r="E37" s="39">
        <f t="shared" si="2"/>
        <v>0.0053616223434642465</v>
      </c>
      <c r="F37" s="45"/>
      <c r="G37" s="36" t="s">
        <v>67</v>
      </c>
      <c r="H37" s="37"/>
      <c r="I37" s="38">
        <v>22085481600</v>
      </c>
      <c r="J37" s="42">
        <f aca="true" t="shared" si="3" ref="J37:J51">IF(I$52&gt;0,(I37/I$52)*100,0)</f>
        <v>1.0906653271310773</v>
      </c>
    </row>
    <row r="38" spans="1:10" s="43" customFormat="1" ht="13.5" customHeight="1">
      <c r="A38" s="7"/>
      <c r="B38" s="36" t="s">
        <v>69</v>
      </c>
      <c r="C38" s="44"/>
      <c r="D38" s="38">
        <v>17776238</v>
      </c>
      <c r="E38" s="39">
        <f t="shared" si="2"/>
        <v>0.0008778584404258536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31562831455.01</v>
      </c>
      <c r="J39" s="29">
        <f>SUM(J40)</f>
        <v>1.5586930146029296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31562831455.01</v>
      </c>
      <c r="J40" s="42">
        <f t="shared" si="3"/>
        <v>1.5586930146029296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6648775949.19</v>
      </c>
      <c r="J41" s="29">
        <f>SUM(J42:J44)</f>
        <v>0.3283419183235991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5978922256.95</v>
      </c>
      <c r="J42" s="42">
        <f t="shared" si="3"/>
        <v>0.2952619878240577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190070613.12</v>
      </c>
      <c r="E43" s="27">
        <f>SUM(E44)</f>
        <v>0.009386411905843576</v>
      </c>
      <c r="F43" s="51"/>
      <c r="G43" s="36" t="s">
        <v>79</v>
      </c>
      <c r="H43" s="44"/>
      <c r="I43" s="38">
        <v>669853692.24</v>
      </c>
      <c r="J43" s="42">
        <f t="shared" si="3"/>
        <v>0.03307993049954137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190070613.12</v>
      </c>
      <c r="E44" s="39">
        <f t="shared" si="2"/>
        <v>0.009386411905843576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73231406566.45</v>
      </c>
      <c r="E45" s="27">
        <f>SUM(E46:E50)</f>
        <v>3.616446199618581</v>
      </c>
      <c r="F45" s="34" t="s">
        <v>83</v>
      </c>
      <c r="G45" s="32"/>
      <c r="H45" s="33"/>
      <c r="I45" s="27">
        <f>SUM(I46:I49)</f>
        <v>149138169.53</v>
      </c>
      <c r="J45" s="29">
        <f>SUM(J46:J49)</f>
        <v>0.007365011703352102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11123350411.63</v>
      </c>
      <c r="E46" s="39">
        <f t="shared" si="2"/>
        <v>0.5493134736755768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56875205134.13</v>
      </c>
      <c r="E47" s="39">
        <f t="shared" si="2"/>
        <v>2.8087145816762726</v>
      </c>
      <c r="F47" s="51"/>
      <c r="G47" s="36" t="s">
        <v>87</v>
      </c>
      <c r="H47" s="44"/>
      <c r="I47" s="38">
        <v>149138169.53</v>
      </c>
      <c r="J47" s="42">
        <f t="shared" si="3"/>
        <v>0.007365011703352102</v>
      </c>
    </row>
    <row r="48" spans="1:10" s="57" customFormat="1" ht="13.5" customHeight="1">
      <c r="A48" s="7"/>
      <c r="B48" s="36" t="s">
        <v>88</v>
      </c>
      <c r="C48" s="44"/>
      <c r="D48" s="38">
        <v>1902056744</v>
      </c>
      <c r="E48" s="39">
        <f t="shared" si="2"/>
        <v>0.09393081747045226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>
        <v>3330794276.69</v>
      </c>
      <c r="E50" s="39">
        <f t="shared" si="2"/>
        <v>0.16448732679627953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2024954956447.9502</v>
      </c>
      <c r="E52" s="67">
        <f>E6</f>
        <v>100</v>
      </c>
      <c r="F52" s="68"/>
      <c r="G52" s="64" t="s">
        <v>94</v>
      </c>
      <c r="H52" s="65"/>
      <c r="I52" s="66">
        <f>I6+I35</f>
        <v>2024954956447.9502</v>
      </c>
      <c r="J52" s="69">
        <f>J6+J35</f>
        <v>100.00000000000001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 t="s">
        <v>96</v>
      </c>
      <c r="B54" s="73"/>
      <c r="C54" s="73"/>
      <c r="D54" s="74"/>
      <c r="E54" s="75"/>
      <c r="H54" s="43"/>
      <c r="I54" s="43"/>
      <c r="J54" s="43"/>
    </row>
    <row r="55" spans="1:10" s="72" customFormat="1" ht="12.75" customHeight="1">
      <c r="A55" s="76"/>
      <c r="D55" s="77"/>
      <c r="E55" s="77"/>
      <c r="F55" s="35"/>
      <c r="G55" s="35"/>
      <c r="H55" s="35"/>
      <c r="I55" s="35"/>
      <c r="J55" s="35"/>
    </row>
    <row r="56" spans="1:10" s="72" customFormat="1" ht="12.75" customHeight="1">
      <c r="A56" s="78"/>
      <c r="B56" s="79"/>
      <c r="D56" s="80"/>
      <c r="E56" s="80"/>
      <c r="F56" s="43"/>
      <c r="G56" s="43"/>
      <c r="H56" s="43"/>
      <c r="I56" s="43"/>
      <c r="J56" s="43"/>
    </row>
    <row r="57" spans="1:10" s="2" customFormat="1" ht="16.5" customHeight="1">
      <c r="A57" s="78"/>
      <c r="B57" s="79"/>
      <c r="C57" s="72"/>
      <c r="D57" s="80"/>
      <c r="E57" s="80"/>
      <c r="F57" s="55"/>
      <c r="G57" s="55"/>
      <c r="H57" s="55"/>
      <c r="I57" s="55"/>
      <c r="J57" s="55"/>
    </row>
    <row r="58" spans="1:10" s="82" customFormat="1" ht="26.25" customHeight="1">
      <c r="A58" s="78"/>
      <c r="B58" s="79"/>
      <c r="C58" s="72"/>
      <c r="D58" s="80"/>
      <c r="E58" s="80"/>
      <c r="F58" s="81"/>
      <c r="G58" s="81"/>
      <c r="H58" s="81"/>
      <c r="I58" s="81"/>
      <c r="J58" s="81"/>
    </row>
    <row r="59" spans="1:10" s="84" customFormat="1" ht="18" customHeight="1">
      <c r="A59" s="78"/>
      <c r="B59" s="79"/>
      <c r="C59" s="72"/>
      <c r="D59" s="80"/>
      <c r="E59" s="80"/>
      <c r="F59" s="83"/>
      <c r="G59" s="83"/>
      <c r="H59" s="83"/>
      <c r="I59" s="83"/>
      <c r="J59" s="83"/>
    </row>
    <row r="60" spans="1:10" s="12" customFormat="1" ht="27" customHeight="1">
      <c r="A60" s="78"/>
      <c r="B60" s="79"/>
      <c r="C60" s="72"/>
      <c r="D60" s="80"/>
      <c r="E60" s="80"/>
      <c r="F60" s="85"/>
      <c r="G60" s="85"/>
      <c r="H60" s="85"/>
      <c r="I60" s="85"/>
      <c r="J60" s="85"/>
    </row>
    <row r="61" spans="1:10" s="18" customFormat="1" ht="21.75" customHeight="1">
      <c r="A61" s="78"/>
      <c r="B61" s="79"/>
      <c r="C61" s="72"/>
      <c r="D61" s="80"/>
      <c r="E61" s="80"/>
      <c r="F61" s="79"/>
      <c r="G61" s="79"/>
      <c r="H61" s="79"/>
      <c r="I61" s="79"/>
      <c r="J61" s="79"/>
    </row>
    <row r="62" spans="1:10" s="24" customFormat="1" ht="33" customHeight="1">
      <c r="A62" s="78"/>
      <c r="B62" s="79"/>
      <c r="C62" s="72"/>
      <c r="D62" s="80"/>
      <c r="E62" s="80"/>
      <c r="F62" s="56"/>
      <c r="G62" s="56"/>
      <c r="H62" s="56"/>
      <c r="I62" s="56"/>
      <c r="J62" s="56"/>
    </row>
    <row r="63" spans="1:10" s="24" customFormat="1" ht="6.75" customHeight="1">
      <c r="A63" s="78"/>
      <c r="B63" s="79"/>
      <c r="C63" s="72"/>
      <c r="D63" s="80"/>
      <c r="E63" s="80"/>
      <c r="F63" s="57"/>
      <c r="G63" s="57"/>
      <c r="H63" s="57"/>
      <c r="I63" s="57"/>
      <c r="J63" s="57"/>
    </row>
    <row r="64" spans="1:10" s="30" customFormat="1" ht="15" customHeight="1">
      <c r="A64" s="78"/>
      <c r="B64" s="79"/>
      <c r="C64" s="72"/>
      <c r="D64" s="80"/>
      <c r="E64" s="80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2"/>
      <c r="G75" s="82"/>
      <c r="H75" s="82"/>
      <c r="I75" s="82"/>
      <c r="J75" s="82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8"/>
      <c r="B93" s="79"/>
      <c r="C93" s="72"/>
      <c r="D93" s="80"/>
      <c r="E93" s="80"/>
      <c r="F93" s="86"/>
      <c r="G93" s="86"/>
      <c r="H93" s="86"/>
      <c r="I93" s="86"/>
      <c r="J93" s="86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2009-09-18T07:29:03Z</cp:lastPrinted>
  <dcterms:created xsi:type="dcterms:W3CDTF">2009-09-18T07:26:44Z</dcterms:created>
  <dcterms:modified xsi:type="dcterms:W3CDTF">2009-09-18T07:29:06Z</dcterms:modified>
  <cp:category/>
  <cp:version/>
  <cp:contentType/>
  <cp:contentStatus/>
</cp:coreProperties>
</file>