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<sst xmlns="http://schemas.openxmlformats.org/spreadsheetml/2006/main" count="127" uniqueCount="116">
  <si>
    <t>臺灣鐵路貨物搬運股份有限公司資產負債清理表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</si>
  <si>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</si>
  <si>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</si>
  <si>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</si>
  <si>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</si>
  <si>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</si>
  <si>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</si>
  <si>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</si>
  <si>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</si>
  <si>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</si>
  <si>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</si>
  <si>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</si>
  <si>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</si>
  <si>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</si>
  <si>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</si>
  <si>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</si>
  <si>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</si>
  <si>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</si>
  <si>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</si>
  <si>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</si>
  <si>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</si>
  <si>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</si>
  <si>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</si>
  <si>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</si>
  <si>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</si>
  <si>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</si>
  <si>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</si>
  <si>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</si>
  <si>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</si>
  <si>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</si>
  <si>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</si>
  <si>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</si>
  <si>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</si>
  <si>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</si>
  <si>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</si>
  <si>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</si>
  <si>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</si>
  <si>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</si>
  <si>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</si>
  <si>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</si>
  <si>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</si>
  <si>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</si>
  <si>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</si>
  <si>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</si>
  <si>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</si>
  <si>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</si>
  <si>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</si>
  <si>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</si>
  <si>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</si>
  <si>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</si>
  <si>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</si>
  <si>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</si>
  <si>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</si>
  <si>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</si>
  <si>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</si>
  <si>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</si>
  <si>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</si>
  <si>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</si>
  <si>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</si>
  <si>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</si>
  <si>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</si>
  <si>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</si>
  <si>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</si>
  <si>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</si>
  <si>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</si>
  <si>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</si>
  <si>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</si>
  <si>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</si>
  <si>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</si>
  <si>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</si>
  <si>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</si>
  <si>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</si>
  <si>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</si>
  <si>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</si>
  <si>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</si>
  <si>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</si>
  <si>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</si>
  <si>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</si>
  <si>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</si>
  <si>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</si>
  <si>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</si>
  <si>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</si>
  <si>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</si>
  <si>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</si>
  <si>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</si>
  <si>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</si>
  <si>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</si>
  <si>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</si>
  <si>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</si>
  <si>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</si>
  <si>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</si>
  <si>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</si>
  <si>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</si>
  <si>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</si>
  <si>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t>臺灣鐵路貨物搬運股份有限公司清理收支表</t>
  </si>
  <si>
    <t>中華民國九十三年一月一日起至九十三年六月三十日止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</si>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</sst>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 horizontal="left"/>
    </xf>
    <xf numFmtId="176" fontId="23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2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>
      <alignment vertical="center"/>
    </xf>
    <xf numFmtId="49" fontId="34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34" fillId="0" borderId="0" xfId="0" applyNumberFormat="1" applyFont="1" applyBorder="1" applyAlignment="1" quotePrefix="1">
      <alignment horizontal="distributed"/>
    </xf>
    <xf numFmtId="49" fontId="33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quotePrefix="1">
      <alignment horizontal="left"/>
    </xf>
    <xf numFmtId="49" fontId="35" fillId="0" borderId="0" xfId="0" applyNumberFormat="1" applyFont="1" applyBorder="1" applyAlignment="1" quotePrefix="1">
      <alignment horizontal="distributed"/>
    </xf>
    <xf numFmtId="0" fontId="17" fillId="0" borderId="0" xfId="0" applyFont="1" applyAlignment="1">
      <alignment/>
    </xf>
    <xf numFmtId="49" fontId="34" fillId="0" borderId="1" xfId="0" applyNumberFormat="1" applyFont="1" applyBorder="1" applyAlignment="1" quotePrefix="1">
      <alignment horizontal="left"/>
    </xf>
    <xf numFmtId="0" fontId="10" fillId="0" borderId="1" xfId="0" applyFont="1" applyBorder="1" applyAlignment="1">
      <alignment vertical="center"/>
    </xf>
    <xf numFmtId="49" fontId="35" fillId="0" borderId="1" xfId="0" applyNumberFormat="1" applyFont="1" applyBorder="1" applyAlignment="1" quotePrefix="1">
      <alignment horizontal="distributed"/>
    </xf>
    <xf numFmtId="49" fontId="33" fillId="0" borderId="10" xfId="0" applyNumberFormat="1" applyFont="1" applyBorder="1" applyAlignment="1" quotePrefix="1">
      <alignment horizontal="distributed"/>
    </xf>
    <xf numFmtId="179" fontId="14" fillId="0" borderId="10" xfId="0" applyNumberFormat="1" applyFont="1" applyBorder="1" applyAlignment="1" applyProtection="1">
      <alignment vertical="center"/>
      <protection/>
    </xf>
    <xf numFmtId="180" fontId="14" fillId="0" borderId="10" xfId="0" applyNumberFormat="1" applyFont="1" applyBorder="1" applyAlignment="1" applyProtection="1">
      <alignment vertical="center"/>
      <protection/>
    </xf>
    <xf numFmtId="181" fontId="14" fillId="0" borderId="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8" sqref="B8:C8"/>
    </sheetView>
  </sheetViews>
  <sheetFormatPr defaultColWidth="9.00390625" defaultRowHeight="13.5" customHeight="1"/>
  <cols>
    <col min="1" max="1" width="4.125" style="143" customWidth="1"/>
    <col min="2" max="2" width="2.625" style="76" customWidth="1"/>
    <col min="3" max="3" width="20.125" style="142" customWidth="1"/>
    <col min="4" max="4" width="1.4921875" style="141" customWidth="1"/>
    <col min="5" max="7" width="17.625" style="78" customWidth="1"/>
    <col min="8" max="8" width="7.625" style="87" customWidth="1"/>
    <col min="9" max="16384" width="9.00390625" style="78" customWidth="1"/>
  </cols>
  <sheetData>
    <row r="1" spans="1:4" ht="30" customHeight="1">
      <c r="A1" s="84"/>
      <c r="B1" s="78"/>
      <c r="C1" s="85"/>
      <c r="D1" s="86"/>
    </row>
    <row r="2" spans="1:8" s="91" customFormat="1" ht="45" customHeight="1">
      <c r="A2" s="88" t="s">
        <v>94</v>
      </c>
      <c r="B2" s="89"/>
      <c r="C2" s="89"/>
      <c r="D2" s="89"/>
      <c r="E2" s="89"/>
      <c r="F2" s="89"/>
      <c r="G2" s="89"/>
      <c r="H2" s="90"/>
    </row>
    <row r="3" spans="1:8" s="12" customFormat="1" ht="21.75" customHeight="1">
      <c r="A3" s="92"/>
      <c r="B3" s="92"/>
      <c r="C3" s="93"/>
      <c r="D3" s="94"/>
      <c r="E3" s="95" t="s">
        <v>95</v>
      </c>
      <c r="F3" s="96"/>
      <c r="G3" s="97"/>
      <c r="H3" s="98" t="s">
        <v>3</v>
      </c>
    </row>
    <row r="4" spans="1:8" s="103" customFormat="1" ht="21.75" customHeight="1">
      <c r="A4" s="99" t="s">
        <v>96</v>
      </c>
      <c r="B4" s="100"/>
      <c r="C4" s="100"/>
      <c r="D4" s="100"/>
      <c r="E4" s="100" t="s">
        <v>97</v>
      </c>
      <c r="F4" s="100" t="s">
        <v>98</v>
      </c>
      <c r="G4" s="101" t="s">
        <v>99</v>
      </c>
      <c r="H4" s="102"/>
    </row>
    <row r="5" spans="1:8" s="103" customFormat="1" ht="33" customHeight="1">
      <c r="A5" s="104"/>
      <c r="B5" s="105"/>
      <c r="C5" s="105"/>
      <c r="D5" s="105"/>
      <c r="E5" s="105"/>
      <c r="F5" s="105"/>
      <c r="G5" s="106" t="s">
        <v>4</v>
      </c>
      <c r="H5" s="106" t="s">
        <v>5</v>
      </c>
    </row>
    <row r="6" spans="1:8" s="108" customFormat="1" ht="22.5" customHeight="1">
      <c r="A6" s="107" t="s">
        <v>100</v>
      </c>
      <c r="C6" s="109"/>
      <c r="D6" s="110"/>
      <c r="E6" s="111">
        <f>SUM(E7:E12)</f>
        <v>22255139</v>
      </c>
      <c r="F6" s="111">
        <f>SUM(F7:F12)</f>
        <v>1026858</v>
      </c>
      <c r="G6" s="112">
        <f>SUM(G7:G12)</f>
        <v>21228281</v>
      </c>
      <c r="H6" s="113">
        <f aca="true" t="shared" si="0" ref="H6:H12">IF(F6=0,0,(G6/F6)*100)</f>
        <v>2067.30443741978</v>
      </c>
    </row>
    <row r="7" spans="1:8" ht="13.5" customHeight="1">
      <c r="A7" s="7"/>
      <c r="B7" s="114" t="s">
        <v>101</v>
      </c>
      <c r="C7" s="115"/>
      <c r="D7" s="116"/>
      <c r="E7" s="117">
        <v>13575</v>
      </c>
      <c r="F7" s="117">
        <v>19192</v>
      </c>
      <c r="G7" s="118">
        <f aca="true" t="shared" si="1" ref="G7:G12">E7-F7</f>
        <v>-5617</v>
      </c>
      <c r="H7" s="119">
        <f t="shared" si="0"/>
        <v>-29.267403084618593</v>
      </c>
    </row>
    <row r="8" spans="1:8" ht="13.5" customHeight="1">
      <c r="A8" s="7"/>
      <c r="B8" s="114" t="s">
        <v>102</v>
      </c>
      <c r="C8" s="115"/>
      <c r="D8" s="116"/>
      <c r="E8" s="117">
        <v>572381</v>
      </c>
      <c r="F8" s="117">
        <v>1007666</v>
      </c>
      <c r="G8" s="118">
        <f t="shared" si="1"/>
        <v>-435285</v>
      </c>
      <c r="H8" s="119">
        <f t="shared" si="0"/>
        <v>-43.19734912163356</v>
      </c>
    </row>
    <row r="9" spans="1:8" ht="13.5" customHeight="1">
      <c r="A9" s="7"/>
      <c r="B9" s="120" t="s">
        <v>103</v>
      </c>
      <c r="C9" s="115"/>
      <c r="D9" s="116"/>
      <c r="E9" s="117"/>
      <c r="F9" s="117"/>
      <c r="G9" s="118">
        <f>E9-F9</f>
        <v>0</v>
      </c>
      <c r="H9" s="119">
        <f>IF(F9=0,0,(G9/F9)*100)</f>
        <v>0</v>
      </c>
    </row>
    <row r="10" spans="1:8" ht="13.5" customHeight="1">
      <c r="A10" s="7"/>
      <c r="B10" s="114" t="s">
        <v>104</v>
      </c>
      <c r="C10" s="115"/>
      <c r="D10" s="116"/>
      <c r="E10" s="117">
        <v>8671262</v>
      </c>
      <c r="F10" s="117">
        <v>0</v>
      </c>
      <c r="G10" s="118">
        <f t="shared" si="1"/>
        <v>8671262</v>
      </c>
      <c r="H10" s="119">
        <f t="shared" si="0"/>
        <v>0</v>
      </c>
    </row>
    <row r="11" spans="1:8" ht="13.5" customHeight="1">
      <c r="A11" s="7"/>
      <c r="B11" s="114" t="s">
        <v>105</v>
      </c>
      <c r="C11" s="115"/>
      <c r="D11" s="116"/>
      <c r="E11" s="117"/>
      <c r="F11" s="117"/>
      <c r="G11" s="118">
        <f t="shared" si="1"/>
        <v>0</v>
      </c>
      <c r="H11" s="119">
        <f t="shared" si="0"/>
        <v>0</v>
      </c>
    </row>
    <row r="12" spans="1:8" ht="13.5" customHeight="1">
      <c r="A12" s="7"/>
      <c r="B12" s="114" t="s">
        <v>106</v>
      </c>
      <c r="C12" s="115"/>
      <c r="D12" s="116"/>
      <c r="E12" s="117">
        <v>12997921</v>
      </c>
      <c r="F12" s="117">
        <v>0</v>
      </c>
      <c r="G12" s="118">
        <f t="shared" si="1"/>
        <v>12997921</v>
      </c>
      <c r="H12" s="119">
        <f t="shared" si="0"/>
        <v>0</v>
      </c>
    </row>
    <row r="13" spans="1:8" ht="13.5" customHeight="1">
      <c r="A13" s="7"/>
      <c r="B13" s="121"/>
      <c r="C13" s="53"/>
      <c r="D13" s="116"/>
      <c r="E13" s="122"/>
      <c r="F13" s="122"/>
      <c r="G13" s="118"/>
      <c r="H13" s="119"/>
    </row>
    <row r="14" spans="1:8" ht="13.5" customHeight="1">
      <c r="A14" s="107" t="s">
        <v>107</v>
      </c>
      <c r="B14" s="108"/>
      <c r="C14" s="109"/>
      <c r="D14" s="116"/>
      <c r="E14" s="111">
        <f>SUM(E15:E21)</f>
        <v>5850838</v>
      </c>
      <c r="F14" s="111">
        <f>SUM(F15:F21)</f>
        <v>23901968</v>
      </c>
      <c r="G14" s="112">
        <f aca="true" t="shared" si="2" ref="G14:G23">E14-F14</f>
        <v>-18051130</v>
      </c>
      <c r="H14" s="123">
        <f aca="true" t="shared" si="3" ref="H14:H21">IF(F14=0,0,(G14/F14)*100)</f>
        <v>-75.52152190982767</v>
      </c>
    </row>
    <row r="15" spans="1:8" ht="13.5" customHeight="1">
      <c r="A15" s="107"/>
      <c r="B15" s="114" t="s">
        <v>108</v>
      </c>
      <c r="C15" s="115"/>
      <c r="D15" s="116"/>
      <c r="E15" s="117"/>
      <c r="F15" s="117"/>
      <c r="G15" s="118">
        <f t="shared" si="2"/>
        <v>0</v>
      </c>
      <c r="H15" s="119">
        <f t="shared" si="3"/>
        <v>0</v>
      </c>
    </row>
    <row r="16" spans="1:8" ht="13.5" customHeight="1">
      <c r="A16" s="7"/>
      <c r="B16" s="114" t="s">
        <v>109</v>
      </c>
      <c r="C16" s="115"/>
      <c r="D16" s="116"/>
      <c r="E16" s="117"/>
      <c r="F16" s="117"/>
      <c r="G16" s="118">
        <f t="shared" si="2"/>
        <v>0</v>
      </c>
      <c r="H16" s="119">
        <f t="shared" si="3"/>
        <v>0</v>
      </c>
    </row>
    <row r="17" spans="1:8" ht="13.5" customHeight="1">
      <c r="A17" s="7"/>
      <c r="B17" s="120" t="s">
        <v>110</v>
      </c>
      <c r="C17" s="115"/>
      <c r="D17" s="116"/>
      <c r="E17" s="117"/>
      <c r="F17" s="117"/>
      <c r="G17" s="118">
        <f t="shared" si="2"/>
        <v>0</v>
      </c>
      <c r="H17" s="119">
        <f t="shared" si="3"/>
        <v>0</v>
      </c>
    </row>
    <row r="18" spans="1:8" ht="14.25" customHeight="1">
      <c r="A18" s="7"/>
      <c r="B18" s="120" t="s">
        <v>111</v>
      </c>
      <c r="C18" s="115"/>
      <c r="D18" s="116"/>
      <c r="E18" s="117"/>
      <c r="F18" s="117"/>
      <c r="G18" s="118">
        <f t="shared" si="2"/>
        <v>0</v>
      </c>
      <c r="H18" s="119">
        <f t="shared" si="3"/>
        <v>0</v>
      </c>
    </row>
    <row r="19" spans="1:8" ht="13.5" customHeight="1">
      <c r="A19" s="7"/>
      <c r="B19" s="120" t="s">
        <v>112</v>
      </c>
      <c r="C19" s="115"/>
      <c r="D19" s="116"/>
      <c r="E19" s="117"/>
      <c r="F19" s="117"/>
      <c r="G19" s="118">
        <f t="shared" si="2"/>
        <v>0</v>
      </c>
      <c r="H19" s="119">
        <f t="shared" si="3"/>
        <v>0</v>
      </c>
    </row>
    <row r="20" spans="1:8" ht="13.5" customHeight="1">
      <c r="A20" s="7"/>
      <c r="B20" s="120" t="s">
        <v>113</v>
      </c>
      <c r="C20" s="115"/>
      <c r="D20" s="116"/>
      <c r="E20" s="117"/>
      <c r="F20" s="117"/>
      <c r="G20" s="118">
        <f t="shared" si="2"/>
        <v>0</v>
      </c>
      <c r="H20" s="119">
        <f t="shared" si="3"/>
        <v>0</v>
      </c>
    </row>
    <row r="21" spans="1:8" ht="13.5" customHeight="1">
      <c r="A21" s="7"/>
      <c r="B21" s="114" t="s">
        <v>114</v>
      </c>
      <c r="C21" s="115"/>
      <c r="D21" s="116"/>
      <c r="E21" s="117">
        <v>5850838</v>
      </c>
      <c r="F21" s="117">
        <v>23901968</v>
      </c>
      <c r="G21" s="118">
        <f t="shared" si="2"/>
        <v>-18051130</v>
      </c>
      <c r="H21" s="119">
        <f t="shared" si="3"/>
        <v>-75.52152190982767</v>
      </c>
    </row>
    <row r="22" spans="1:8" ht="13.5" customHeight="1">
      <c r="A22" s="107"/>
      <c r="B22" s="114"/>
      <c r="C22" s="115"/>
      <c r="D22" s="116"/>
      <c r="E22" s="122"/>
      <c r="F22" s="122"/>
      <c r="G22" s="118"/>
      <c r="H22" s="119"/>
    </row>
    <row r="23" spans="1:8" s="108" customFormat="1" ht="13.5" customHeight="1">
      <c r="A23" s="107" t="s">
        <v>115</v>
      </c>
      <c r="C23" s="109"/>
      <c r="D23" s="110"/>
      <c r="E23" s="111">
        <f>E6-E14</f>
        <v>16404301</v>
      </c>
      <c r="F23" s="111">
        <f>F6-F14</f>
        <v>-22875110</v>
      </c>
      <c r="G23" s="112">
        <f t="shared" si="2"/>
        <v>39279411</v>
      </c>
      <c r="H23" s="124">
        <f>IF(F23=0,0,(G23/F23)*100)</f>
        <v>-171.71244641009375</v>
      </c>
    </row>
    <row r="24" spans="1:8" ht="13.5" customHeight="1">
      <c r="A24" s="125"/>
      <c r="B24" s="114"/>
      <c r="C24" s="115"/>
      <c r="D24" s="116"/>
      <c r="E24" s="122"/>
      <c r="F24" s="122"/>
      <c r="G24" s="118"/>
      <c r="H24" s="119"/>
    </row>
    <row r="25" spans="1:8" ht="13.5" customHeight="1">
      <c r="A25" s="125"/>
      <c r="B25" s="114"/>
      <c r="C25" s="115"/>
      <c r="D25" s="116"/>
      <c r="E25" s="122"/>
      <c r="F25" s="122"/>
      <c r="G25" s="118"/>
      <c r="H25" s="119"/>
    </row>
    <row r="26" spans="1:8" ht="13.5" customHeight="1">
      <c r="A26" s="125"/>
      <c r="B26" s="114"/>
      <c r="C26" s="115"/>
      <c r="D26" s="116"/>
      <c r="E26" s="122"/>
      <c r="F26" s="122"/>
      <c r="G26" s="118"/>
      <c r="H26" s="119"/>
    </row>
    <row r="27" spans="1:8" ht="13.5" customHeight="1">
      <c r="A27" s="125"/>
      <c r="B27" s="114"/>
      <c r="C27" s="115"/>
      <c r="D27" s="116"/>
      <c r="E27" s="122"/>
      <c r="F27" s="122"/>
      <c r="G27" s="118"/>
      <c r="H27" s="119"/>
    </row>
    <row r="28" spans="1:8" ht="13.5" customHeight="1">
      <c r="A28" s="125"/>
      <c r="B28" s="114"/>
      <c r="C28" s="115"/>
      <c r="D28" s="116"/>
      <c r="E28" s="122"/>
      <c r="F28" s="122"/>
      <c r="G28" s="118"/>
      <c r="H28" s="119"/>
    </row>
    <row r="29" spans="1:8" ht="13.5" customHeight="1">
      <c r="A29" s="125"/>
      <c r="B29" s="114"/>
      <c r="C29" s="115"/>
      <c r="D29" s="116"/>
      <c r="E29" s="122"/>
      <c r="F29" s="122"/>
      <c r="G29" s="118"/>
      <c r="H29" s="119"/>
    </row>
    <row r="30" spans="1:8" ht="13.5" customHeight="1">
      <c r="A30" s="125"/>
      <c r="B30" s="120"/>
      <c r="C30" s="115"/>
      <c r="D30" s="116"/>
      <c r="E30" s="122"/>
      <c r="F30" s="122"/>
      <c r="G30" s="118"/>
      <c r="H30" s="119"/>
    </row>
    <row r="31" spans="1:8" ht="13.5" customHeight="1">
      <c r="A31" s="125"/>
      <c r="B31" s="120"/>
      <c r="C31" s="115"/>
      <c r="D31" s="116"/>
      <c r="E31" s="122"/>
      <c r="F31" s="122"/>
      <c r="G31" s="118"/>
      <c r="H31" s="119"/>
    </row>
    <row r="32" spans="1:8" ht="13.5" customHeight="1">
      <c r="A32" s="125"/>
      <c r="B32" s="114"/>
      <c r="C32" s="115"/>
      <c r="D32" s="116"/>
      <c r="E32" s="122"/>
      <c r="F32" s="122"/>
      <c r="G32" s="118"/>
      <c r="H32" s="119"/>
    </row>
    <row r="33" spans="1:8" ht="13.5" customHeight="1">
      <c r="A33" s="125"/>
      <c r="B33" s="121"/>
      <c r="C33" s="53"/>
      <c r="D33" s="116"/>
      <c r="E33" s="122"/>
      <c r="F33" s="122"/>
      <c r="G33" s="118"/>
      <c r="H33" s="119"/>
    </row>
    <row r="34" spans="1:8" ht="13.5" customHeight="1">
      <c r="A34" s="126"/>
      <c r="B34" s="127"/>
      <c r="C34" s="128"/>
      <c r="D34" s="129"/>
      <c r="E34" s="122"/>
      <c r="F34" s="122"/>
      <c r="G34" s="118"/>
      <c r="H34" s="130"/>
    </row>
    <row r="35" spans="1:8" ht="13.5" customHeight="1">
      <c r="A35" s="126"/>
      <c r="B35" s="2"/>
      <c r="C35" s="128"/>
      <c r="D35" s="129"/>
      <c r="E35" s="122"/>
      <c r="F35" s="122"/>
      <c r="G35" s="118"/>
      <c r="H35" s="130"/>
    </row>
    <row r="36" spans="1:8" ht="13.5" customHeight="1">
      <c r="A36" s="125"/>
      <c r="B36" s="114"/>
      <c r="C36" s="115"/>
      <c r="D36" s="116"/>
      <c r="E36" s="122"/>
      <c r="F36" s="122"/>
      <c r="G36" s="118"/>
      <c r="H36" s="119"/>
    </row>
    <row r="37" spans="1:8" ht="13.5" customHeight="1">
      <c r="A37" s="125"/>
      <c r="B37" s="114"/>
      <c r="C37" s="115"/>
      <c r="D37" s="116"/>
      <c r="E37" s="122"/>
      <c r="F37" s="122"/>
      <c r="G37" s="118"/>
      <c r="H37" s="119"/>
    </row>
    <row r="38" spans="1:8" ht="13.5" customHeight="1">
      <c r="A38" s="125"/>
      <c r="B38" s="114"/>
      <c r="C38" s="115"/>
      <c r="D38" s="116"/>
      <c r="E38" s="122"/>
      <c r="F38" s="122"/>
      <c r="G38" s="118"/>
      <c r="H38" s="119"/>
    </row>
    <row r="39" spans="1:8" ht="15" customHeight="1">
      <c r="A39" s="126"/>
      <c r="B39" s="2"/>
      <c r="C39" s="128"/>
      <c r="D39" s="129"/>
      <c r="E39" s="122"/>
      <c r="F39" s="122"/>
      <c r="G39" s="118"/>
      <c r="H39" s="130"/>
    </row>
    <row r="40" spans="1:8" ht="13.5" customHeight="1">
      <c r="A40" s="125"/>
      <c r="B40" s="114"/>
      <c r="C40" s="115"/>
      <c r="D40" s="116"/>
      <c r="E40" s="122"/>
      <c r="F40" s="122"/>
      <c r="G40" s="118"/>
      <c r="H40" s="119"/>
    </row>
    <row r="41" spans="1:8" ht="13.5" customHeight="1">
      <c r="A41" s="125"/>
      <c r="B41" s="114"/>
      <c r="C41" s="115"/>
      <c r="D41" s="116"/>
      <c r="E41" s="122"/>
      <c r="F41" s="122"/>
      <c r="G41" s="118"/>
      <c r="H41" s="119"/>
    </row>
    <row r="42" spans="1:8" ht="13.5" customHeight="1">
      <c r="A42" s="125"/>
      <c r="B42" s="114"/>
      <c r="C42" s="115"/>
      <c r="D42" s="116"/>
      <c r="E42" s="122"/>
      <c r="F42" s="122"/>
      <c r="G42" s="118"/>
      <c r="H42" s="119"/>
    </row>
    <row r="43" spans="1:8" ht="1.5" customHeight="1">
      <c r="A43" s="125"/>
      <c r="B43" s="131"/>
      <c r="C43" s="121"/>
      <c r="D43" s="116"/>
      <c r="E43" s="122"/>
      <c r="F43" s="122"/>
      <c r="G43" s="118"/>
      <c r="H43" s="119"/>
    </row>
    <row r="44" spans="1:8" ht="13.5" customHeight="1">
      <c r="A44" s="126"/>
      <c r="B44" s="78"/>
      <c r="C44" s="132"/>
      <c r="D44" s="129"/>
      <c r="E44" s="122"/>
      <c r="F44" s="122"/>
      <c r="G44" s="118"/>
      <c r="H44" s="119"/>
    </row>
    <row r="45" spans="1:8" ht="13.5" customHeight="1">
      <c r="A45" s="126"/>
      <c r="B45" s="78"/>
      <c r="C45" s="132"/>
      <c r="D45" s="129"/>
      <c r="E45" s="122"/>
      <c r="F45" s="122"/>
      <c r="G45" s="118"/>
      <c r="H45" s="119"/>
    </row>
    <row r="46" spans="1:8" ht="15" customHeight="1">
      <c r="A46" s="126"/>
      <c r="B46" s="78"/>
      <c r="C46" s="132"/>
      <c r="D46" s="129"/>
      <c r="E46" s="122"/>
      <c r="F46" s="122"/>
      <c r="G46" s="118"/>
      <c r="H46" s="119"/>
    </row>
    <row r="47" spans="1:8" ht="15" customHeight="1">
      <c r="A47" s="78"/>
      <c r="B47" s="114"/>
      <c r="C47" s="133"/>
      <c r="D47" s="129"/>
      <c r="E47" s="122"/>
      <c r="F47" s="122"/>
      <c r="G47" s="118"/>
      <c r="H47" s="119"/>
    </row>
    <row r="48" spans="1:8" ht="15" customHeight="1">
      <c r="A48" s="126"/>
      <c r="B48" s="78"/>
      <c r="C48" s="132"/>
      <c r="D48" s="129"/>
      <c r="E48" s="122"/>
      <c r="F48" s="122"/>
      <c r="G48" s="118"/>
      <c r="H48" s="119"/>
    </row>
    <row r="49" spans="1:8" ht="15" customHeight="1">
      <c r="A49" s="126"/>
      <c r="B49" s="78"/>
      <c r="C49" s="132"/>
      <c r="D49" s="129"/>
      <c r="E49" s="122"/>
      <c r="F49" s="122"/>
      <c r="G49" s="118"/>
      <c r="H49" s="119"/>
    </row>
    <row r="50" spans="1:8" ht="15" customHeight="1">
      <c r="A50" s="126"/>
      <c r="B50" s="114"/>
      <c r="C50" s="133"/>
      <c r="D50" s="129"/>
      <c r="E50" s="122"/>
      <c r="F50" s="122"/>
      <c r="G50" s="118"/>
      <c r="H50" s="119"/>
    </row>
    <row r="51" spans="1:8" ht="15" customHeight="1">
      <c r="A51" s="134"/>
      <c r="B51" s="135"/>
      <c r="C51" s="136"/>
      <c r="D51" s="137"/>
      <c r="E51" s="138"/>
      <c r="F51" s="138"/>
      <c r="G51" s="139"/>
      <c r="H51" s="140"/>
    </row>
    <row r="52" ht="13.5" customHeight="1">
      <c r="A52" s="141"/>
    </row>
    <row r="53" ht="13.5" customHeight="1">
      <c r="A53" s="141"/>
    </row>
  </sheetData>
  <mergeCells count="35">
    <mergeCell ref="B42:C42"/>
    <mergeCell ref="B47:C47"/>
    <mergeCell ref="B50:C50"/>
    <mergeCell ref="B37:C37"/>
    <mergeCell ref="B38:C38"/>
    <mergeCell ref="B40:C40"/>
    <mergeCell ref="B41:C41"/>
    <mergeCell ref="B30:C30"/>
    <mergeCell ref="B31:C31"/>
    <mergeCell ref="B32:C32"/>
    <mergeCell ref="B36:C36"/>
    <mergeCell ref="B26:C26"/>
    <mergeCell ref="B27:C27"/>
    <mergeCell ref="B28:C28"/>
    <mergeCell ref="B29:C29"/>
    <mergeCell ref="B21:C21"/>
    <mergeCell ref="B22:C22"/>
    <mergeCell ref="B24:C24"/>
    <mergeCell ref="B25:C25"/>
    <mergeCell ref="B17:C17"/>
    <mergeCell ref="B18:C18"/>
    <mergeCell ref="B19:C19"/>
    <mergeCell ref="B20:C20"/>
    <mergeCell ref="B11:C11"/>
    <mergeCell ref="B12:C12"/>
    <mergeCell ref="B15:C15"/>
    <mergeCell ref="B16:C16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B3" sqref="B3"/>
    </sheetView>
  </sheetViews>
  <sheetFormatPr defaultColWidth="9.00390625" defaultRowHeight="16.5"/>
  <cols>
    <col min="1" max="1" width="2.25390625" style="75" customWidth="1"/>
    <col min="2" max="2" width="2.25390625" style="76" customWidth="1"/>
    <col min="3" max="3" width="17.875" style="73" customWidth="1"/>
    <col min="4" max="4" width="17.375" style="77" customWidth="1"/>
    <col min="5" max="5" width="6.75390625" style="77" customWidth="1"/>
    <col min="6" max="6" width="1.875" style="83" customWidth="1"/>
    <col min="7" max="7" width="2.25390625" style="83" customWidth="1"/>
    <col min="8" max="8" width="18.00390625" style="83" customWidth="1"/>
    <col min="9" max="9" width="17.375" style="83" customWidth="1"/>
    <col min="10" max="10" width="7.625" style="83" customWidth="1"/>
    <col min="11" max="16384" width="9.00390625" style="83" customWidth="1"/>
  </cols>
  <sheetData>
    <row r="1" spans="1:5" s="2" customFormat="1" ht="30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459589382</v>
      </c>
      <c r="E6" s="27">
        <f aca="true" t="shared" si="0" ref="E6:E50">IF(D$6&gt;0,(D6/D$6)*100,0)</f>
        <v>100</v>
      </c>
      <c r="F6" s="28"/>
      <c r="G6" s="25" t="s">
        <v>8</v>
      </c>
      <c r="H6" s="26"/>
      <c r="I6" s="27">
        <f>I7+I15+I22+I25+I27</f>
        <v>444062877.4</v>
      </c>
      <c r="J6" s="29">
        <f aca="true" t="shared" si="1" ref="J6:J33">IF(I$52&gt;0,(I6/I$52)*100,0)</f>
        <v>96.6216572427254</v>
      </c>
    </row>
    <row r="7" spans="1:10" s="35" customFormat="1" ht="13.5" customHeight="1">
      <c r="A7" s="31" t="s">
        <v>9</v>
      </c>
      <c r="B7" s="32"/>
      <c r="C7" s="33"/>
      <c r="D7" s="27">
        <f>SUM(D8:D16)</f>
        <v>243465200</v>
      </c>
      <c r="E7" s="27">
        <f>SUM(E8:E16)</f>
        <v>52.974504968002066</v>
      </c>
      <c r="F7" s="34" t="s">
        <v>10</v>
      </c>
      <c r="G7" s="32"/>
      <c r="H7" s="33"/>
      <c r="I7" s="27">
        <f>SUM(I8:I14)</f>
        <v>10457486</v>
      </c>
      <c r="J7" s="29">
        <f>SUM(J8:J14)</f>
        <v>2.2753976505053375</v>
      </c>
    </row>
    <row r="8" spans="1:10" s="43" customFormat="1" ht="13.5" customHeight="1">
      <c r="A8" s="7"/>
      <c r="B8" s="36" t="s">
        <v>11</v>
      </c>
      <c r="C8" s="37"/>
      <c r="D8" s="38">
        <v>238683794</v>
      </c>
      <c r="E8" s="39">
        <f t="shared" si="0"/>
        <v>51.93414020169856</v>
      </c>
      <c r="F8" s="40"/>
      <c r="G8" s="41" t="s">
        <v>12</v>
      </c>
      <c r="H8" s="37"/>
      <c r="I8" s="38"/>
      <c r="J8" s="42">
        <f t="shared" si="1"/>
        <v>0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/>
      <c r="E11" s="39">
        <f t="shared" si="0"/>
        <v>0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/>
      <c r="E12" s="39">
        <f t="shared" si="0"/>
        <v>0</v>
      </c>
      <c r="F12" s="45"/>
      <c r="G12" s="36" t="s">
        <v>20</v>
      </c>
      <c r="H12" s="37"/>
      <c r="I12" s="38">
        <v>9914421</v>
      </c>
      <c r="J12" s="42">
        <f t="shared" si="1"/>
        <v>2.1572345637872026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/>
      <c r="E14" s="39">
        <f t="shared" si="0"/>
        <v>0</v>
      </c>
      <c r="F14" s="45"/>
      <c r="G14" s="36" t="s">
        <v>24</v>
      </c>
      <c r="H14" s="37"/>
      <c r="I14" s="38">
        <v>543065</v>
      </c>
      <c r="J14" s="42">
        <f t="shared" si="1"/>
        <v>0.11816308671813483</v>
      </c>
    </row>
    <row r="15" spans="1:10" s="43" customFormat="1" ht="13.5" customHeight="1">
      <c r="A15" s="7"/>
      <c r="B15" s="36" t="s">
        <v>25</v>
      </c>
      <c r="C15" s="44"/>
      <c r="D15" s="38">
        <v>116507</v>
      </c>
      <c r="E15" s="39">
        <f t="shared" si="0"/>
        <v>0.025350237530074184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>
        <v>4664899</v>
      </c>
      <c r="E16" s="39">
        <f t="shared" si="0"/>
        <v>1.0150145287734258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t="shared" si="0"/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0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0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0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0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0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0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0"/>
        <v>0</v>
      </c>
      <c r="F25" s="34" t="s">
        <v>46</v>
      </c>
      <c r="G25" s="32"/>
      <c r="H25" s="33"/>
      <c r="I25" s="27">
        <f>I26</f>
        <v>91155482</v>
      </c>
      <c r="J25" s="29">
        <f>J26</f>
        <v>19.834114009187445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1120</v>
      </c>
      <c r="E26" s="27">
        <f>SUM(E27:E29)</f>
        <v>0.000243695795391548</v>
      </c>
      <c r="F26" s="45"/>
      <c r="G26" s="36" t="s">
        <v>48</v>
      </c>
      <c r="H26" s="37"/>
      <c r="I26" s="38">
        <v>91155482</v>
      </c>
      <c r="J26" s="42">
        <f t="shared" si="1"/>
        <v>19.834114009187445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0"/>
        <v>0</v>
      </c>
      <c r="F27" s="34" t="s">
        <v>50</v>
      </c>
      <c r="G27" s="32"/>
      <c r="H27" s="33"/>
      <c r="I27" s="27">
        <f>SUM(I28:I33)</f>
        <v>342449909.4</v>
      </c>
      <c r="J27" s="29">
        <f>SUM(J28:J33)</f>
        <v>74.51214558303263</v>
      </c>
    </row>
    <row r="28" spans="1:10" s="35" customFormat="1" ht="13.5" customHeight="1">
      <c r="A28" s="7"/>
      <c r="B28" s="36" t="s">
        <v>51</v>
      </c>
      <c r="C28" s="44"/>
      <c r="D28" s="38">
        <v>1120</v>
      </c>
      <c r="E28" s="39">
        <f t="shared" si="0"/>
        <v>0.000243695795391548</v>
      </c>
      <c r="F28" s="45"/>
      <c r="G28" s="36" t="s">
        <v>52</v>
      </c>
      <c r="H28" s="37"/>
      <c r="I28" s="38">
        <v>218217</v>
      </c>
      <c r="J28" s="42">
        <f t="shared" si="1"/>
        <v>0.047480861949069135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0"/>
        <v>0</v>
      </c>
      <c r="F29" s="45"/>
      <c r="G29" s="36" t="s">
        <v>54</v>
      </c>
      <c r="H29" s="37"/>
      <c r="I29" s="38">
        <v>342231692.4</v>
      </c>
      <c r="J29" s="42">
        <f t="shared" si="1"/>
        <v>74.46466472108357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215900711</v>
      </c>
      <c r="E30" s="27">
        <f>SUM(E31:E40)</f>
        <v>46.97687097566584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>
        <v>198068006</v>
      </c>
      <c r="E31" s="39">
        <f t="shared" si="0"/>
        <v>43.09673237838206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/>
      <c r="E32" s="39">
        <f t="shared" si="0"/>
        <v>0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17073271</v>
      </c>
      <c r="E33" s="39">
        <f t="shared" si="0"/>
        <v>3.7148967466789737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387383</v>
      </c>
      <c r="E34" s="39">
        <f t="shared" si="0"/>
        <v>0.08428893598764646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60403</v>
      </c>
      <c r="E35" s="39">
        <f t="shared" si="0"/>
        <v>0.013142818865210425</v>
      </c>
      <c r="F35" s="40"/>
      <c r="G35" s="49" t="s">
        <v>65</v>
      </c>
      <c r="H35" s="50"/>
      <c r="I35" s="27">
        <f>SUM(I36,I39,I41,I45,I50)</f>
        <v>15526504.599999994</v>
      </c>
      <c r="J35" s="29">
        <f aca="true" t="shared" si="2" ref="J35:J51">IF(I$52&gt;0,(I35/I$52)*100,0)</f>
        <v>3.378342757274578</v>
      </c>
    </row>
    <row r="36" spans="1:10" s="43" customFormat="1" ht="13.5" customHeight="1">
      <c r="A36" s="7"/>
      <c r="B36" s="36" t="s">
        <v>66</v>
      </c>
      <c r="C36" s="44"/>
      <c r="D36" s="38">
        <v>311648</v>
      </c>
      <c r="E36" s="39">
        <f t="shared" si="0"/>
        <v>0.06781009575195103</v>
      </c>
      <c r="F36" s="34" t="s">
        <v>67</v>
      </c>
      <c r="G36" s="32"/>
      <c r="H36" s="33"/>
      <c r="I36" s="27">
        <f>SUM(I37:I38)</f>
        <v>53164320</v>
      </c>
      <c r="J36" s="29">
        <f>SUM(J37:J38)</f>
        <v>11.567786829331057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0"/>
        <v>0</v>
      </c>
      <c r="F37" s="45"/>
      <c r="G37" s="36" t="s">
        <v>67</v>
      </c>
      <c r="H37" s="37"/>
      <c r="I37" s="38">
        <v>53164320</v>
      </c>
      <c r="J37" s="42">
        <f t="shared" si="2"/>
        <v>11.567786829331057</v>
      </c>
    </row>
    <row r="38" spans="1:10" s="43" customFormat="1" ht="13.5" customHeight="1">
      <c r="A38" s="7"/>
      <c r="B38" s="36" t="s">
        <v>69</v>
      </c>
      <c r="C38" s="44"/>
      <c r="D38" s="38"/>
      <c r="E38" s="39">
        <f t="shared" si="0"/>
        <v>0</v>
      </c>
      <c r="F38" s="45"/>
      <c r="G38" s="36" t="s">
        <v>70</v>
      </c>
      <c r="H38" s="37"/>
      <c r="I38" s="38"/>
      <c r="J38" s="42">
        <f t="shared" si="2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0"/>
        <v>0</v>
      </c>
      <c r="F39" s="34" t="s">
        <v>72</v>
      </c>
      <c r="G39" s="32"/>
      <c r="H39" s="33"/>
      <c r="I39" s="27">
        <f>SUM(I40)</f>
        <v>149643776.76</v>
      </c>
      <c r="J39" s="29">
        <f>SUM(J40)</f>
        <v>32.56032071689594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0"/>
        <v>0</v>
      </c>
      <c r="F40" s="51"/>
      <c r="G40" s="36" t="s">
        <v>72</v>
      </c>
      <c r="H40" s="44"/>
      <c r="I40" s="38">
        <v>149643776.76</v>
      </c>
      <c r="J40" s="42">
        <f t="shared" si="2"/>
        <v>32.56032071689594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E42</f>
        <v>0</v>
      </c>
      <c r="F41" s="34" t="s">
        <v>75</v>
      </c>
      <c r="G41" s="32"/>
      <c r="H41" s="33"/>
      <c r="I41" s="27">
        <f>SUM(I42:I44)</f>
        <v>-187281592.16</v>
      </c>
      <c r="J41" s="29">
        <f>SUM(J42:J44)</f>
        <v>-40.74976478895241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0"/>
        <v>0</v>
      </c>
      <c r="F42" s="40"/>
      <c r="G42" s="36" t="s">
        <v>77</v>
      </c>
      <c r="H42" s="44"/>
      <c r="I42" s="38">
        <v>96660246.91</v>
      </c>
      <c r="J42" s="42">
        <f t="shared" si="2"/>
        <v>21.031871208460597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221826</v>
      </c>
      <c r="E43" s="27">
        <f>E44</f>
        <v>0.04826612813261208</v>
      </c>
      <c r="F43" s="51"/>
      <c r="G43" s="36" t="s">
        <v>79</v>
      </c>
      <c r="H43" s="44"/>
      <c r="I43" s="38">
        <v>16404301</v>
      </c>
      <c r="J43" s="42">
        <f t="shared" si="2"/>
        <v>3.5693385536047915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78</v>
      </c>
      <c r="C44" s="44"/>
      <c r="D44" s="38">
        <v>221826</v>
      </c>
      <c r="E44" s="39">
        <f t="shared" si="0"/>
        <v>0.04826612813261208</v>
      </c>
      <c r="F44" s="51"/>
      <c r="G44" s="36" t="s">
        <v>80</v>
      </c>
      <c r="H44" s="37"/>
      <c r="I44" s="38">
        <v>-300346140.07</v>
      </c>
      <c r="J44" s="42">
        <f t="shared" si="2"/>
        <v>-65.3509745510178</v>
      </c>
      <c r="K44" s="48"/>
      <c r="L44" s="52"/>
      <c r="M44" s="53"/>
      <c r="N44" s="54"/>
    </row>
    <row r="45" spans="1:14" s="55" customFormat="1" ht="13.5" customHeight="1">
      <c r="A45" s="31" t="s">
        <v>81</v>
      </c>
      <c r="B45" s="32"/>
      <c r="C45" s="33"/>
      <c r="D45" s="27">
        <f>SUM(D46:D50)</f>
        <v>525</v>
      </c>
      <c r="E45" s="27">
        <f>SUM(E46:E50)</f>
        <v>0.00011423240408978815</v>
      </c>
      <c r="F45" s="34" t="s">
        <v>82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83</v>
      </c>
      <c r="C46" s="44"/>
      <c r="D46" s="38"/>
      <c r="E46" s="39">
        <f t="shared" si="0"/>
        <v>0</v>
      </c>
      <c r="F46" s="51"/>
      <c r="G46" s="36" t="s">
        <v>84</v>
      </c>
      <c r="H46" s="44"/>
      <c r="I46" s="38"/>
      <c r="J46" s="42">
        <f t="shared" si="2"/>
        <v>0</v>
      </c>
    </row>
    <row r="47" spans="1:10" s="57" customFormat="1" ht="13.5" customHeight="1">
      <c r="A47" s="7"/>
      <c r="B47" s="36" t="s">
        <v>85</v>
      </c>
      <c r="C47" s="44"/>
      <c r="D47" s="38">
        <v>525</v>
      </c>
      <c r="E47" s="39">
        <f t="shared" si="0"/>
        <v>0.00011423240408978815</v>
      </c>
      <c r="F47" s="51"/>
      <c r="G47" s="36" t="s">
        <v>86</v>
      </c>
      <c r="H47" s="44"/>
      <c r="I47" s="38"/>
      <c r="J47" s="42">
        <f t="shared" si="2"/>
        <v>0</v>
      </c>
    </row>
    <row r="48" spans="1:10" s="57" customFormat="1" ht="13.5" customHeight="1">
      <c r="A48" s="7"/>
      <c r="B48" s="36" t="s">
        <v>87</v>
      </c>
      <c r="C48" s="44"/>
      <c r="D48" s="38"/>
      <c r="E48" s="39">
        <f t="shared" si="0"/>
        <v>0</v>
      </c>
      <c r="F48" s="51"/>
      <c r="G48" s="36" t="s">
        <v>88</v>
      </c>
      <c r="H48" s="44"/>
      <c r="I48" s="38"/>
      <c r="J48" s="42">
        <f t="shared" si="2"/>
        <v>0</v>
      </c>
    </row>
    <row r="49" spans="1:10" s="57" customFormat="1" ht="13.5" customHeight="1">
      <c r="A49" s="7"/>
      <c r="B49" s="36" t="s">
        <v>89</v>
      </c>
      <c r="C49" s="44"/>
      <c r="D49" s="38"/>
      <c r="E49" s="39">
        <f t="shared" si="0"/>
        <v>0</v>
      </c>
      <c r="F49" s="51"/>
      <c r="G49" s="58" t="s">
        <v>90</v>
      </c>
      <c r="H49" s="59"/>
      <c r="I49" s="38"/>
      <c r="J49" s="42">
        <f t="shared" si="2"/>
        <v>0</v>
      </c>
    </row>
    <row r="50" spans="1:10" s="57" customFormat="1" ht="13.5" customHeight="1">
      <c r="A50" s="7"/>
      <c r="B50" s="36" t="s">
        <v>91</v>
      </c>
      <c r="C50" s="37"/>
      <c r="D50" s="38"/>
      <c r="E50" s="39">
        <f t="shared" si="0"/>
        <v>0</v>
      </c>
      <c r="F50" s="34" t="s">
        <v>92</v>
      </c>
      <c r="G50" s="32"/>
      <c r="H50" s="33"/>
      <c r="I50" s="39">
        <f>I51</f>
        <v>0</v>
      </c>
      <c r="J50" s="42">
        <f>J51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92</v>
      </c>
      <c r="H51" s="44"/>
      <c r="I51" s="38"/>
      <c r="J51" s="42">
        <f t="shared" si="2"/>
        <v>0</v>
      </c>
    </row>
    <row r="52" spans="1:10" s="69" customFormat="1" ht="21.75" customHeight="1">
      <c r="A52" s="63"/>
      <c r="B52" s="64" t="s">
        <v>93</v>
      </c>
      <c r="C52" s="65"/>
      <c r="D52" s="66">
        <f>D6</f>
        <v>459589382</v>
      </c>
      <c r="E52" s="66">
        <f>IF(D$6&gt;0,(D52/D$6)*100,0)</f>
        <v>100</v>
      </c>
      <c r="F52" s="67"/>
      <c r="G52" s="64" t="s">
        <v>93</v>
      </c>
      <c r="H52" s="65"/>
      <c r="I52" s="66">
        <f>I6+I35</f>
        <v>459589382</v>
      </c>
      <c r="J52" s="68">
        <f>IF(I$52&gt;0,(I52/I$52)*100,0)</f>
        <v>100</v>
      </c>
    </row>
    <row r="53" spans="1:10" s="73" customFormat="1" ht="15" customHeight="1">
      <c r="A53" s="70"/>
      <c r="B53" s="70"/>
      <c r="C53" s="70"/>
      <c r="D53" s="71"/>
      <c r="E53" s="72"/>
      <c r="F53" s="72"/>
      <c r="G53" s="72"/>
      <c r="H53" s="43"/>
      <c r="I53" s="43"/>
      <c r="J53" s="43"/>
    </row>
    <row r="54" spans="1:10" s="73" customFormat="1" ht="15" customHeight="1">
      <c r="A54" s="72"/>
      <c r="B54" s="72"/>
      <c r="C54" s="72"/>
      <c r="D54" s="71"/>
      <c r="E54" s="72"/>
      <c r="F54" s="72"/>
      <c r="G54" s="72"/>
      <c r="H54" s="43"/>
      <c r="I54" s="43"/>
      <c r="J54" s="43"/>
    </row>
    <row r="55" spans="1:10" s="73" customFormat="1" ht="12.75" customHeight="1">
      <c r="A55" s="74"/>
      <c r="D55" s="71"/>
      <c r="E55" s="71"/>
      <c r="F55" s="35"/>
      <c r="G55" s="35"/>
      <c r="H55" s="35"/>
      <c r="I55" s="35"/>
      <c r="J55" s="35"/>
    </row>
    <row r="56" spans="1:10" s="73" customFormat="1" ht="12.75" customHeight="1">
      <c r="A56" s="75"/>
      <c r="B56" s="76"/>
      <c r="D56" s="77"/>
      <c r="E56" s="77"/>
      <c r="F56" s="43"/>
      <c r="G56" s="43"/>
      <c r="H56" s="43"/>
      <c r="I56" s="43"/>
      <c r="J56" s="43"/>
    </row>
    <row r="57" spans="1:10" s="2" customFormat="1" ht="16.5" customHeight="1">
      <c r="A57" s="75"/>
      <c r="B57" s="76"/>
      <c r="C57" s="73"/>
      <c r="D57" s="77"/>
      <c r="E57" s="77"/>
      <c r="F57" s="55"/>
      <c r="G57" s="55"/>
      <c r="H57" s="55"/>
      <c r="I57" s="55"/>
      <c r="J57" s="55"/>
    </row>
    <row r="58" spans="1:10" s="79" customFormat="1" ht="26.25" customHeight="1">
      <c r="A58" s="75"/>
      <c r="B58" s="76"/>
      <c r="C58" s="73"/>
      <c r="D58" s="77"/>
      <c r="E58" s="77"/>
      <c r="F58" s="78"/>
      <c r="G58" s="78"/>
      <c r="H58" s="78"/>
      <c r="I58" s="78"/>
      <c r="J58" s="78"/>
    </row>
    <row r="59" spans="1:10" s="81" customFormat="1" ht="18" customHeight="1">
      <c r="A59" s="75"/>
      <c r="B59" s="76"/>
      <c r="C59" s="73"/>
      <c r="D59" s="77"/>
      <c r="E59" s="77"/>
      <c r="F59" s="80"/>
      <c r="G59" s="80"/>
      <c r="H59" s="80"/>
      <c r="I59" s="80"/>
      <c r="J59" s="80"/>
    </row>
    <row r="60" spans="1:10" s="12" customFormat="1" ht="27" customHeight="1">
      <c r="A60" s="75"/>
      <c r="B60" s="76"/>
      <c r="C60" s="73"/>
      <c r="D60" s="77"/>
      <c r="E60" s="77"/>
      <c r="F60" s="82"/>
      <c r="G60" s="82"/>
      <c r="H60" s="82"/>
      <c r="I60" s="82"/>
      <c r="J60" s="82"/>
    </row>
    <row r="61" spans="1:10" s="18" customFormat="1" ht="21.75" customHeight="1">
      <c r="A61" s="75"/>
      <c r="B61" s="76"/>
      <c r="C61" s="73"/>
      <c r="D61" s="77"/>
      <c r="E61" s="77"/>
      <c r="F61" s="76"/>
      <c r="G61" s="76"/>
      <c r="H61" s="76"/>
      <c r="I61" s="76"/>
      <c r="J61" s="76"/>
    </row>
    <row r="62" spans="1:10" s="24" customFormat="1" ht="33" customHeight="1">
      <c r="A62" s="75"/>
      <c r="B62" s="76"/>
      <c r="C62" s="73"/>
      <c r="D62" s="77"/>
      <c r="E62" s="77"/>
      <c r="F62" s="56"/>
      <c r="G62" s="56"/>
      <c r="H62" s="56"/>
      <c r="I62" s="56"/>
      <c r="J62" s="56"/>
    </row>
    <row r="63" spans="1:10" s="24" customFormat="1" ht="6.75" customHeight="1">
      <c r="A63" s="75"/>
      <c r="B63" s="76"/>
      <c r="C63" s="73"/>
      <c r="D63" s="77"/>
      <c r="E63" s="77"/>
      <c r="F63" s="57"/>
      <c r="G63" s="57"/>
      <c r="H63" s="57"/>
      <c r="I63" s="57"/>
      <c r="J63" s="57"/>
    </row>
    <row r="64" spans="1:10" s="30" customFormat="1" ht="15" customHeight="1">
      <c r="A64" s="75"/>
      <c r="B64" s="76"/>
      <c r="C64" s="73"/>
      <c r="D64" s="77"/>
      <c r="E64" s="77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69"/>
      <c r="G68" s="69"/>
      <c r="H68" s="69"/>
      <c r="I68" s="69"/>
      <c r="J68" s="69"/>
    </row>
    <row r="69" spans="6:10" ht="19.5" customHeight="1">
      <c r="F69" s="73"/>
      <c r="G69" s="73"/>
      <c r="H69" s="73"/>
      <c r="I69" s="73"/>
      <c r="J69" s="73"/>
    </row>
    <row r="70" spans="6:10" ht="19.5" customHeight="1">
      <c r="F70" s="73"/>
      <c r="G70" s="73"/>
      <c r="H70" s="73"/>
      <c r="I70" s="73"/>
      <c r="J70" s="73"/>
    </row>
    <row r="71" spans="6:10" ht="19.5" customHeight="1">
      <c r="F71" s="73"/>
      <c r="G71" s="73"/>
      <c r="H71" s="73"/>
      <c r="I71" s="73"/>
      <c r="J71" s="73"/>
    </row>
    <row r="72" spans="6:10" ht="19.5" customHeight="1">
      <c r="F72" s="73"/>
      <c r="G72" s="73"/>
      <c r="H72" s="73"/>
      <c r="I72" s="73"/>
      <c r="J72" s="73"/>
    </row>
    <row r="73" spans="6:10" ht="19.5" customHeight="1">
      <c r="F73" s="73"/>
      <c r="G73" s="73"/>
      <c r="H73" s="73"/>
      <c r="I73" s="73"/>
      <c r="J73" s="73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79"/>
      <c r="G75" s="79"/>
      <c r="H75" s="79"/>
      <c r="I75" s="79"/>
      <c r="J75" s="79"/>
    </row>
    <row r="76" spans="6:10" ht="19.5" customHeight="1">
      <c r="F76" s="81"/>
      <c r="G76" s="81"/>
      <c r="H76" s="81"/>
      <c r="I76" s="81"/>
      <c r="J76" s="81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69" customFormat="1" ht="25.5" customHeight="1">
      <c r="A93" s="75"/>
      <c r="B93" s="76"/>
      <c r="C93" s="73"/>
      <c r="D93" s="77"/>
      <c r="E93" s="77"/>
      <c r="F93" s="83"/>
      <c r="G93" s="83"/>
      <c r="H93" s="83"/>
      <c r="I93" s="83"/>
      <c r="J93" s="83"/>
    </row>
    <row r="110" spans="6:10" ht="16.5">
      <c r="F110" s="69"/>
      <c r="G110" s="69"/>
      <c r="H110" s="69"/>
      <c r="I110" s="69"/>
      <c r="J110" s="69"/>
    </row>
  </sheetData>
  <mergeCells count="99">
    <mergeCell ref="G51:H51"/>
    <mergeCell ref="A53:C53"/>
    <mergeCell ref="E53:G53"/>
    <mergeCell ref="A54:C54"/>
    <mergeCell ref="E54:G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2009-09-18T08:22:58Z</dcterms:created>
  <dcterms:modified xsi:type="dcterms:W3CDTF">2009-09-18T08:24:31Z</dcterms:modified>
  <cp:category/>
  <cp:version/>
  <cp:contentType/>
  <cp:contentStatus/>
</cp:coreProperties>
</file>