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80" windowWidth="9570" windowHeight="2445" activeTab="0"/>
  </bookViews>
  <sheets>
    <sheet name="95" sheetId="1" r:id="rId1"/>
  </sheets>
  <definedNames>
    <definedName name="_Regression_Int" localSheetId="0" hidden="1">1</definedName>
    <definedName name="_xlnm.Print_Area" localSheetId="0">'95'!$A$1:$H$57</definedName>
    <definedName name="Print_Area_MI" localSheetId="0">'95'!$A$1:$G$57</definedName>
    <definedName name="_xlnm.Print_Titles" localSheetId="0">'95'!$1:$5</definedName>
  </definedNames>
  <calcPr fullCalcOnLoad="1"/>
</workbook>
</file>

<file path=xl/sharedStrings.xml><?xml version="1.0" encoding="utf-8"?>
<sst xmlns="http://schemas.openxmlformats.org/spreadsheetml/2006/main" count="52" uniqueCount="51">
  <si>
    <t xml:space="preserve"> </t>
  </si>
  <si>
    <t>單位:新臺幣元</t>
  </si>
  <si>
    <t xml:space="preserve"> 機  關  名  稱</t>
  </si>
  <si>
    <t>決    算    數</t>
  </si>
  <si>
    <t>比  較  增  減</t>
  </si>
  <si>
    <t>本年度預算數</t>
  </si>
  <si>
    <t xml:space="preserve"> 合          計</t>
  </si>
  <si>
    <t>以前年度保留數</t>
  </si>
  <si>
    <r>
      <t>行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政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院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主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管</t>
    </r>
  </si>
  <si>
    <r>
      <t>財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政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部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主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管</t>
    </r>
  </si>
  <si>
    <r>
      <t>合</t>
    </r>
    <r>
      <rPr>
        <b/>
        <sz val="14"/>
        <rFont val="Times New Roman"/>
        <family val="1"/>
      </rPr>
      <t xml:space="preserve">          </t>
    </r>
    <r>
      <rPr>
        <b/>
        <sz val="14"/>
        <rFont val="華康中黑體"/>
        <family val="3"/>
      </rPr>
      <t>計</t>
    </r>
  </si>
  <si>
    <r>
      <t>可</t>
    </r>
    <r>
      <rPr>
        <sz val="15"/>
        <rFont val="細明體"/>
        <family val="3"/>
      </rPr>
      <t>用</t>
    </r>
    <r>
      <rPr>
        <sz val="15"/>
        <rFont val="細明體"/>
        <family val="3"/>
      </rPr>
      <t>預</t>
    </r>
    <r>
      <rPr>
        <sz val="15"/>
        <rFont val="細明體"/>
        <family val="3"/>
      </rPr>
      <t>算</t>
    </r>
    <r>
      <rPr>
        <sz val="15"/>
        <rFont val="細明體"/>
        <family val="3"/>
      </rPr>
      <t>數</t>
    </r>
  </si>
  <si>
    <t>保  留  數</t>
  </si>
  <si>
    <t>本年度奉准      先行辦理數</t>
  </si>
  <si>
    <t>水電燃氣業</t>
  </si>
  <si>
    <r>
      <t>經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濟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部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主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管</t>
    </r>
  </si>
  <si>
    <t>製造業</t>
  </si>
  <si>
    <r>
      <t>交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通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部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主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管</t>
    </r>
  </si>
  <si>
    <t>行政院國軍退除役官兵輔導
委員會主管</t>
  </si>
  <si>
    <t>行政院勞工委員會主管</t>
  </si>
  <si>
    <r>
      <t>行政院衛</t>
    </r>
    <r>
      <rPr>
        <b/>
        <sz val="14"/>
        <rFont val="華康中黑體"/>
        <family val="3"/>
      </rPr>
      <t>生</t>
    </r>
    <r>
      <rPr>
        <b/>
        <sz val="14"/>
        <rFont val="華康中黑體"/>
        <family val="3"/>
      </rPr>
      <t>署</t>
    </r>
    <r>
      <rPr>
        <b/>
        <sz val="14"/>
        <rFont val="華康中黑體"/>
        <family val="3"/>
      </rPr>
      <t>主</t>
    </r>
    <r>
      <rPr>
        <b/>
        <sz val="14"/>
        <rFont val="華康中黑體"/>
        <family val="3"/>
      </rPr>
      <t>管</t>
    </r>
  </si>
  <si>
    <t>1 3 4   固定資產建設改良擴充綜計表</t>
  </si>
  <si>
    <r>
      <t xml:space="preserve">   </t>
    </r>
    <r>
      <rPr>
        <sz val="14"/>
        <rFont val="細明體"/>
        <family val="3"/>
      </rPr>
      <t>中</t>
    </r>
    <r>
      <rPr>
        <sz val="14"/>
        <rFont val="Times New Roman"/>
        <family val="1"/>
      </rPr>
      <t xml:space="preserve">  </t>
    </r>
    <r>
      <rPr>
        <sz val="14"/>
        <rFont val="細明體"/>
        <family val="3"/>
      </rPr>
      <t>央</t>
    </r>
    <r>
      <rPr>
        <sz val="14"/>
        <rFont val="Times New Roman"/>
        <family val="1"/>
      </rPr>
      <t xml:space="preserve">  </t>
    </r>
    <r>
      <rPr>
        <sz val="14"/>
        <rFont val="細明體"/>
        <family val="3"/>
      </rPr>
      <t>銀</t>
    </r>
    <r>
      <rPr>
        <sz val="14"/>
        <rFont val="Times New Roman"/>
        <family val="1"/>
      </rPr>
      <t xml:space="preserve">  </t>
    </r>
    <r>
      <rPr>
        <sz val="14"/>
        <rFont val="細明體"/>
        <family val="3"/>
      </rPr>
      <t>行</t>
    </r>
  </si>
  <si>
    <t>倉儲及通信</t>
  </si>
  <si>
    <r>
      <t xml:space="preserve">   </t>
    </r>
    <r>
      <rPr>
        <sz val="14"/>
        <rFont val="細明體"/>
        <family val="3"/>
      </rPr>
      <t>臺灣糖業股份有限公司</t>
    </r>
  </si>
  <si>
    <t>金融保險</t>
  </si>
  <si>
    <r>
      <t xml:space="preserve">   </t>
    </r>
    <r>
      <rPr>
        <sz val="14"/>
        <rFont val="細明體"/>
        <family val="3"/>
      </rPr>
      <t>中國造船股份有限公司</t>
    </r>
  </si>
  <si>
    <t>營造業</t>
  </si>
  <si>
    <r>
      <t xml:space="preserve">   </t>
    </r>
    <r>
      <rPr>
        <sz val="14"/>
        <rFont val="細明體"/>
        <family val="3"/>
      </rPr>
      <t>中國石油股份有限公司</t>
    </r>
  </si>
  <si>
    <r>
      <t xml:space="preserve">   </t>
    </r>
    <r>
      <rPr>
        <sz val="14"/>
        <rFont val="細明體"/>
        <family val="3"/>
      </rPr>
      <t>臺灣電力股份有限公司</t>
    </r>
  </si>
  <si>
    <t>合計</t>
  </si>
  <si>
    <r>
      <t xml:space="preserve">   </t>
    </r>
    <r>
      <rPr>
        <sz val="14"/>
        <rFont val="細明體"/>
        <family val="3"/>
      </rPr>
      <t>漢翔航空工業有限公司</t>
    </r>
  </si>
  <si>
    <r>
      <t xml:space="preserve">   </t>
    </r>
    <r>
      <rPr>
        <sz val="14"/>
        <rFont val="細明體"/>
        <family val="3"/>
      </rPr>
      <t>臺灣省自來水股份有限</t>
    </r>
    <r>
      <rPr>
        <sz val="14"/>
        <rFont val="細明體"/>
        <family val="3"/>
      </rPr>
      <t>公司</t>
    </r>
  </si>
  <si>
    <r>
      <t xml:space="preserve">   </t>
    </r>
    <r>
      <rPr>
        <sz val="14"/>
        <rFont val="細明體"/>
        <family val="3"/>
      </rPr>
      <t>中國輸出入銀行</t>
    </r>
  </si>
  <si>
    <r>
      <t xml:space="preserve">   </t>
    </r>
    <r>
      <rPr>
        <sz val="14"/>
        <rFont val="細明體"/>
        <family val="3"/>
      </rPr>
      <t>中央信託局股份有份公</t>
    </r>
    <r>
      <rPr>
        <sz val="14"/>
        <rFont val="細明體"/>
        <family val="3"/>
      </rPr>
      <t>司</t>
    </r>
  </si>
  <si>
    <r>
      <t xml:space="preserve">   </t>
    </r>
    <r>
      <rPr>
        <sz val="14"/>
        <rFont val="細明體"/>
        <family val="3"/>
      </rPr>
      <t>中央存款保險股份有限</t>
    </r>
    <r>
      <rPr>
        <sz val="14"/>
        <rFont val="細明體"/>
        <family val="3"/>
      </rPr>
      <t>公司</t>
    </r>
  </si>
  <si>
    <r>
      <t xml:space="preserve">   </t>
    </r>
    <r>
      <rPr>
        <sz val="14"/>
        <rFont val="細明體"/>
        <family val="3"/>
      </rPr>
      <t>臺灣銀行股份有限公司</t>
    </r>
  </si>
  <si>
    <r>
      <t xml:space="preserve">   </t>
    </r>
    <r>
      <rPr>
        <sz val="14"/>
        <rFont val="細明體"/>
        <family val="3"/>
      </rPr>
      <t>臺灣土地銀行股份有限</t>
    </r>
    <r>
      <rPr>
        <sz val="14"/>
        <rFont val="細明體"/>
        <family val="3"/>
      </rPr>
      <t>公司</t>
    </r>
  </si>
  <si>
    <r>
      <t xml:space="preserve">   </t>
    </r>
    <r>
      <rPr>
        <sz val="14"/>
        <rFont val="細明體"/>
        <family val="3"/>
      </rPr>
      <t>財政部印刷廠</t>
    </r>
  </si>
  <si>
    <r>
      <t xml:space="preserve">   </t>
    </r>
    <r>
      <rPr>
        <sz val="14"/>
        <rFont val="細明體"/>
        <family val="3"/>
      </rPr>
      <t>臺灣菸酒股份有限公司</t>
    </r>
  </si>
  <si>
    <r>
      <t xml:space="preserve">   </t>
    </r>
    <r>
      <rPr>
        <sz val="14"/>
        <rFont val="細明體"/>
        <family val="3"/>
      </rPr>
      <t>中華郵政股份有限公司</t>
    </r>
  </si>
  <si>
    <r>
      <t xml:space="preserve">   </t>
    </r>
    <r>
      <rPr>
        <sz val="14"/>
        <rFont val="細明體"/>
        <family val="3"/>
      </rPr>
      <t>交通部臺灣鐵路管理局</t>
    </r>
  </si>
  <si>
    <r>
      <t xml:space="preserve">   </t>
    </r>
    <r>
      <rPr>
        <sz val="14"/>
        <rFont val="細明體"/>
        <family val="3"/>
      </rPr>
      <t>交通部基隆港務局</t>
    </r>
  </si>
  <si>
    <r>
      <t xml:space="preserve">   </t>
    </r>
    <r>
      <rPr>
        <sz val="14"/>
        <rFont val="細明體"/>
        <family val="3"/>
      </rPr>
      <t>交通部臺中港務局</t>
    </r>
  </si>
  <si>
    <r>
      <t xml:space="preserve">   </t>
    </r>
    <r>
      <rPr>
        <sz val="14"/>
        <rFont val="細明體"/>
        <family val="3"/>
      </rPr>
      <t>交通部高雄港務局</t>
    </r>
  </si>
  <si>
    <r>
      <t xml:space="preserve">   </t>
    </r>
    <r>
      <rPr>
        <sz val="14"/>
        <rFont val="細明體"/>
        <family val="3"/>
      </rPr>
      <t>交通部花蓮港務局</t>
    </r>
  </si>
  <si>
    <r>
      <t xml:space="preserve">   </t>
    </r>
    <r>
      <rPr>
        <sz val="14"/>
        <rFont val="細明體"/>
        <family val="3"/>
      </rPr>
      <t>榮民工程股份有限公司</t>
    </r>
  </si>
  <si>
    <r>
      <t xml:space="preserve">   </t>
    </r>
    <r>
      <rPr>
        <sz val="14"/>
        <rFont val="細明體"/>
        <family val="3"/>
      </rPr>
      <t>勞工保險局</t>
    </r>
  </si>
  <si>
    <r>
      <t xml:space="preserve">   </t>
    </r>
    <r>
      <rPr>
        <sz val="14"/>
        <rFont val="細明體"/>
        <family val="3"/>
      </rPr>
      <t>中央健康保險局</t>
    </r>
  </si>
  <si>
    <t>按業別分析：水電燃氣業146,686,806,449.72元，佔78.9%；運輸、倉儲及通信業19,332,774,977元，佔10.4%；製造業16,924,399,920.19元，佔9.1%；</t>
  </si>
  <si>
    <r>
      <t xml:space="preserve">                        </t>
    </r>
    <r>
      <rPr>
        <sz val="16"/>
        <rFont val="細明體"/>
        <family val="3"/>
      </rPr>
      <t>金融、保險及不動產業</t>
    </r>
    <r>
      <rPr>
        <sz val="16"/>
        <rFont val="Times New Roman"/>
        <family val="1"/>
      </rPr>
      <t>2,918,443,125</t>
    </r>
    <r>
      <rPr>
        <sz val="16"/>
        <rFont val="細明體"/>
        <family val="3"/>
      </rPr>
      <t>元，佔</t>
    </r>
    <r>
      <rPr>
        <sz val="16"/>
        <rFont val="Times New Roman"/>
        <family val="1"/>
      </rPr>
      <t>1.57%</t>
    </r>
    <r>
      <rPr>
        <sz val="16"/>
        <rFont val="細明體"/>
        <family val="3"/>
      </rPr>
      <t>；營造業</t>
    </r>
    <r>
      <rPr>
        <sz val="16"/>
        <rFont val="Times New Roman"/>
        <family val="1"/>
      </rPr>
      <t>52,839,598</t>
    </r>
    <r>
      <rPr>
        <sz val="16"/>
        <rFont val="細明體"/>
        <family val="3"/>
      </rPr>
      <t>元，佔</t>
    </r>
    <r>
      <rPr>
        <sz val="16"/>
        <rFont val="Times New Roman"/>
        <family val="1"/>
      </rPr>
      <t>0.03%</t>
    </r>
    <r>
      <rPr>
        <sz val="16"/>
        <rFont val="細明體"/>
        <family val="3"/>
      </rPr>
      <t>。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</si>
</sst>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0_);\(#,##0.000\)"/>
    <numFmt numFmtId="185" formatCode="#,##0.00_ "/>
    <numFmt numFmtId="186" formatCode="0.00_);[Red]\(0.00\)"/>
    <numFmt numFmtId="187" formatCode="_-\ #,##0.0_-;\-\ #,##0.0_-;_ &quot;&quot;_-"/>
    <numFmt numFmtId="188" formatCode="#,##0.000;\-#,##0.000"/>
    <numFmt numFmtId="189" formatCode="#,##0.0000;\-#,##0.0000"/>
    <numFmt numFmtId="190" formatCode="0.0_);[Red]\(0.0\)"/>
  </numFmts>
  <fonts count="22">
    <font>
      <sz val="12"/>
      <name val="Courier"/>
      <family val="3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24"/>
      <name val="華康特粗明體"/>
      <family val="1"/>
    </font>
    <font>
      <sz val="14"/>
      <name val="細明體"/>
      <family val="3"/>
    </font>
    <font>
      <sz val="14"/>
      <name val="Courier"/>
      <family val="3"/>
    </font>
    <font>
      <b/>
      <sz val="14"/>
      <name val="細明體"/>
      <family val="3"/>
    </font>
    <font>
      <b/>
      <sz val="14"/>
      <name val="Courier"/>
      <family val="3"/>
    </font>
    <font>
      <sz val="15"/>
      <name val="細明體"/>
      <family val="3"/>
    </font>
    <font>
      <sz val="15"/>
      <name val="Courier"/>
      <family val="3"/>
    </font>
    <font>
      <sz val="34"/>
      <name val="Courier"/>
      <family val="3"/>
    </font>
    <font>
      <sz val="16"/>
      <name val="細明體"/>
      <family val="3"/>
    </font>
    <font>
      <b/>
      <sz val="14"/>
      <name val="華康中黑體"/>
      <family val="3"/>
    </font>
    <font>
      <b/>
      <sz val="14"/>
      <name val="Times New Roman"/>
      <family val="1"/>
    </font>
    <font>
      <sz val="14"/>
      <name val="Times New Roman"/>
      <family val="1"/>
    </font>
    <font>
      <sz val="34"/>
      <name val="Times New Roman"/>
      <family val="1"/>
    </font>
    <font>
      <sz val="15"/>
      <name val="Times New Roman"/>
      <family val="1"/>
    </font>
    <font>
      <sz val="16"/>
      <name val="Times New Roman"/>
      <family val="1"/>
    </font>
    <font>
      <b/>
      <sz val="40"/>
      <name val="新細明體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9" fontId="0" fillId="0" borderId="0">
      <alignment/>
      <protection/>
    </xf>
    <xf numFmtId="39" fontId="0" fillId="0" borderId="0">
      <alignment/>
      <protection/>
    </xf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</cellStyleXfs>
  <cellXfs count="86">
    <xf numFmtId="39" fontId="0" fillId="0" borderId="0" xfId="0" applyAlignment="1">
      <alignment/>
    </xf>
    <xf numFmtId="39" fontId="13" fillId="0" borderId="0" xfId="16" applyFont="1">
      <alignment/>
      <protection/>
    </xf>
    <xf numFmtId="39" fontId="18" fillId="0" borderId="0" xfId="16" applyFont="1">
      <alignment/>
      <protection/>
    </xf>
    <xf numFmtId="39" fontId="5" fillId="0" borderId="1" xfId="16" applyFont="1" applyBorder="1">
      <alignment/>
      <protection/>
    </xf>
    <xf numFmtId="39" fontId="5" fillId="0" borderId="0" xfId="16" applyFont="1">
      <alignment/>
      <protection/>
    </xf>
    <xf numFmtId="39" fontId="5" fillId="0" borderId="1" xfId="16" applyFont="1" applyBorder="1" applyAlignment="1" applyProtection="1" quotePrefix="1">
      <alignment horizontal="right" vertical="center"/>
      <protection/>
    </xf>
    <xf numFmtId="39" fontId="14" fillId="0" borderId="1" xfId="16" applyFont="1" applyBorder="1" applyAlignment="1" applyProtection="1" quotePrefix="1">
      <alignment horizontal="right" vertical="center"/>
      <protection/>
    </xf>
    <xf numFmtId="39" fontId="0" fillId="0" borderId="0" xfId="16">
      <alignment/>
      <protection/>
    </xf>
    <xf numFmtId="39" fontId="4" fillId="0" borderId="0" xfId="16" applyFont="1">
      <alignment/>
      <protection/>
    </xf>
    <xf numFmtId="39" fontId="12" fillId="0" borderId="0" xfId="16" applyFont="1">
      <alignment/>
      <protection/>
    </xf>
    <xf numFmtId="39" fontId="19" fillId="0" borderId="0" xfId="16" applyFont="1">
      <alignment/>
      <protection/>
    </xf>
    <xf numFmtId="39" fontId="11" fillId="0" borderId="2" xfId="16" applyFont="1" applyBorder="1" applyAlignment="1" applyProtection="1">
      <alignment horizontal="center" vertical="center"/>
      <protection/>
    </xf>
    <xf numFmtId="39" fontId="11" fillId="0" borderId="3" xfId="16" applyFont="1" applyBorder="1" applyAlignment="1" applyProtection="1" quotePrefix="1">
      <alignment horizontal="center" vertical="center"/>
      <protection/>
    </xf>
    <xf numFmtId="39" fontId="11" fillId="0" borderId="4" xfId="16" applyFont="1" applyBorder="1" applyAlignment="1" applyProtection="1">
      <alignment horizontal="center" vertical="center" wrapText="1"/>
      <protection/>
    </xf>
    <xf numFmtId="39" fontId="11" fillId="0" borderId="5" xfId="16" applyFont="1" applyBorder="1" applyAlignment="1" applyProtection="1" quotePrefix="1">
      <alignment horizontal="center" vertical="center"/>
      <protection/>
    </xf>
    <xf numFmtId="39" fontId="7" fillId="0" borderId="0" xfId="16" applyFont="1">
      <alignment/>
      <protection/>
    </xf>
    <xf numFmtId="39" fontId="17" fillId="0" borderId="0" xfId="16" applyFont="1">
      <alignment/>
      <protection/>
    </xf>
    <xf numFmtId="39" fontId="17" fillId="0" borderId="0" xfId="16" applyFont="1" applyBorder="1">
      <alignment/>
      <protection/>
    </xf>
    <xf numFmtId="39" fontId="8" fillId="0" borderId="0" xfId="16" applyFont="1">
      <alignment/>
      <protection/>
    </xf>
    <xf numFmtId="39" fontId="15" fillId="0" borderId="0" xfId="16" applyFont="1" applyAlignment="1" applyProtection="1">
      <alignment horizontal="left"/>
      <protection/>
    </xf>
    <xf numFmtId="4" fontId="16" fillId="0" borderId="0" xfId="19" applyNumberFormat="1" applyFont="1" applyAlignment="1" applyProtection="1">
      <alignment/>
      <protection/>
    </xf>
    <xf numFmtId="39" fontId="16" fillId="0" borderId="0" xfId="16" applyFont="1">
      <alignment/>
      <protection/>
    </xf>
    <xf numFmtId="39" fontId="17" fillId="0" borderId="0" xfId="16" applyFont="1" applyAlignment="1" applyProtection="1">
      <alignment horizontal="left"/>
      <protection/>
    </xf>
    <xf numFmtId="4" fontId="17" fillId="0" borderId="0" xfId="19" applyNumberFormat="1" applyFont="1" applyAlignment="1" applyProtection="1">
      <alignment/>
      <protection locked="0"/>
    </xf>
    <xf numFmtId="4" fontId="17" fillId="0" borderId="0" xfId="19" applyNumberFormat="1" applyFont="1" applyAlignment="1" applyProtection="1">
      <alignment/>
      <protection/>
    </xf>
    <xf numFmtId="39" fontId="17" fillId="0" borderId="0" xfId="15" applyFont="1" applyProtection="1">
      <alignment/>
      <protection locked="0"/>
    </xf>
    <xf numFmtId="39" fontId="10" fillId="0" borderId="0" xfId="16" applyFont="1">
      <alignment/>
      <protection/>
    </xf>
    <xf numFmtId="187" fontId="17" fillId="0" borderId="0" xfId="19" applyNumberFormat="1" applyFont="1" applyAlignment="1" applyProtection="1">
      <alignment/>
      <protection/>
    </xf>
    <xf numFmtId="39" fontId="9" fillId="0" borderId="0" xfId="16" applyFont="1">
      <alignment/>
      <protection/>
    </xf>
    <xf numFmtId="3" fontId="17" fillId="0" borderId="0" xfId="16" applyNumberFormat="1" applyFont="1" applyAlignment="1" applyProtection="1">
      <alignment horizontal="left"/>
      <protection/>
    </xf>
    <xf numFmtId="39" fontId="17" fillId="0" borderId="0" xfId="15" applyFont="1" applyBorder="1" applyProtection="1">
      <alignment/>
      <protection locked="0"/>
    </xf>
    <xf numFmtId="39" fontId="10" fillId="0" borderId="0" xfId="16" applyFont="1" applyBorder="1">
      <alignment/>
      <protection/>
    </xf>
    <xf numFmtId="39" fontId="16" fillId="0" borderId="0" xfId="16" applyFont="1" applyBorder="1">
      <alignment/>
      <protection/>
    </xf>
    <xf numFmtId="3" fontId="17" fillId="0" borderId="0" xfId="16" applyNumberFormat="1" applyFont="1" applyAlignment="1" applyProtection="1">
      <alignment horizontal="left" wrapText="1"/>
      <protection/>
    </xf>
    <xf numFmtId="39" fontId="15" fillId="0" borderId="0" xfId="16" applyFont="1" applyBorder="1" applyAlignment="1" applyProtection="1">
      <alignment horizontal="left"/>
      <protection/>
    </xf>
    <xf numFmtId="4" fontId="16" fillId="0" borderId="0" xfId="19" applyNumberFormat="1" applyFont="1" applyBorder="1" applyAlignment="1" applyProtection="1">
      <alignment/>
      <protection/>
    </xf>
    <xf numFmtId="39" fontId="17" fillId="0" borderId="0" xfId="16" applyFont="1" applyFill="1" applyAlignment="1" applyProtection="1">
      <alignment horizontal="left"/>
      <protection/>
    </xf>
    <xf numFmtId="4" fontId="17" fillId="0" borderId="0" xfId="19" applyNumberFormat="1" applyFont="1" applyFill="1" applyAlignment="1" applyProtection="1">
      <alignment/>
      <protection locked="0"/>
    </xf>
    <xf numFmtId="39" fontId="17" fillId="0" borderId="0" xfId="16" applyFont="1" applyFill="1">
      <alignment/>
      <protection/>
    </xf>
    <xf numFmtId="4" fontId="17" fillId="0" borderId="0" xfId="19" applyNumberFormat="1" applyFont="1" applyFill="1" applyAlignment="1" applyProtection="1">
      <alignment/>
      <protection/>
    </xf>
    <xf numFmtId="39" fontId="17" fillId="0" borderId="0" xfId="15" applyFont="1" applyFill="1" applyProtection="1">
      <alignment/>
      <protection locked="0"/>
    </xf>
    <xf numFmtId="39" fontId="10" fillId="0" borderId="0" xfId="16" applyFont="1" applyFill="1">
      <alignment/>
      <protection/>
    </xf>
    <xf numFmtId="39" fontId="16" fillId="0" borderId="0" xfId="16" applyFont="1" applyFill="1">
      <alignment/>
      <protection/>
    </xf>
    <xf numFmtId="39" fontId="17" fillId="0" borderId="0" xfId="16" applyFont="1" applyFill="1" applyAlignment="1" applyProtection="1">
      <alignment horizontal="left" wrapText="1" shrinkToFit="1"/>
      <protection/>
    </xf>
    <xf numFmtId="39" fontId="17" fillId="0" borderId="0" xfId="16" applyFont="1" applyAlignment="1" applyProtection="1">
      <alignment horizontal="left" wrapText="1"/>
      <protection/>
    </xf>
    <xf numFmtId="39" fontId="17" fillId="0" borderId="0" xfId="16" applyFont="1" applyAlignment="1" applyProtection="1">
      <alignment horizontal="left" wrapText="1" shrinkToFit="1"/>
      <protection/>
    </xf>
    <xf numFmtId="39" fontId="17" fillId="0" borderId="0" xfId="16" applyFont="1" applyAlignment="1" applyProtection="1">
      <alignment/>
      <protection/>
    </xf>
    <xf numFmtId="4" fontId="17" fillId="0" borderId="0" xfId="19" applyNumberFormat="1" applyFont="1" applyAlignment="1" applyProtection="1">
      <alignment/>
      <protection locked="0"/>
    </xf>
    <xf numFmtId="39" fontId="17" fillId="0" borderId="0" xfId="16" applyFont="1" applyAlignment="1">
      <alignment/>
      <protection/>
    </xf>
    <xf numFmtId="4" fontId="17" fillId="0" borderId="0" xfId="19" applyNumberFormat="1" applyFont="1" applyAlignment="1" applyProtection="1">
      <alignment/>
      <protection/>
    </xf>
    <xf numFmtId="39" fontId="17" fillId="0" borderId="0" xfId="15" applyFont="1" applyAlignment="1" applyProtection="1">
      <alignment/>
      <protection locked="0"/>
    </xf>
    <xf numFmtId="39" fontId="10" fillId="0" borderId="0" xfId="16" applyFont="1" applyAlignment="1">
      <alignment/>
      <protection/>
    </xf>
    <xf numFmtId="39" fontId="16" fillId="0" borderId="0" xfId="16" applyFont="1" applyAlignment="1">
      <alignment/>
      <protection/>
    </xf>
    <xf numFmtId="39" fontId="17" fillId="0" borderId="0" xfId="16" applyFont="1" applyAlignment="1">
      <alignment horizontal="left"/>
      <protection/>
    </xf>
    <xf numFmtId="39" fontId="8" fillId="0" borderId="0" xfId="16" applyFont="1" applyAlignment="1">
      <alignment/>
      <protection/>
    </xf>
    <xf numFmtId="39" fontId="17" fillId="0" borderId="0" xfId="16" applyFont="1" applyBorder="1" applyAlignment="1" applyProtection="1">
      <alignment horizontal="left" wrapText="1"/>
      <protection/>
    </xf>
    <xf numFmtId="4" fontId="17" fillId="0" borderId="0" xfId="19" applyNumberFormat="1" applyFont="1" applyBorder="1" applyAlignment="1" applyProtection="1">
      <alignment/>
      <protection locked="0"/>
    </xf>
    <xf numFmtId="39" fontId="17" fillId="0" borderId="0" xfId="15" applyFont="1" applyBorder="1" applyAlignment="1" applyProtection="1">
      <alignment/>
      <protection locked="0"/>
    </xf>
    <xf numFmtId="39" fontId="10" fillId="0" borderId="0" xfId="16" applyFont="1" applyBorder="1" applyAlignment="1">
      <alignment/>
      <protection/>
    </xf>
    <xf numFmtId="39" fontId="16" fillId="0" borderId="0" xfId="16" applyFont="1" applyBorder="1" applyAlignment="1">
      <alignment/>
      <protection/>
    </xf>
    <xf numFmtId="4" fontId="17" fillId="0" borderId="0" xfId="19" applyNumberFormat="1" applyFont="1" applyBorder="1" applyAlignment="1" applyProtection="1">
      <alignment/>
      <protection/>
    </xf>
    <xf numFmtId="39" fontId="17" fillId="0" borderId="0" xfId="16" applyFont="1" applyBorder="1" applyAlignment="1">
      <alignment/>
      <protection/>
    </xf>
    <xf numFmtId="39" fontId="9" fillId="0" borderId="0" xfId="16" applyFont="1" applyAlignment="1" applyProtection="1">
      <alignment horizontal="left" wrapText="1"/>
      <protection/>
    </xf>
    <xf numFmtId="39" fontId="17" fillId="0" borderId="0" xfId="16" applyFont="1" applyBorder="1" applyAlignment="1" applyProtection="1">
      <alignment horizontal="left"/>
      <protection/>
    </xf>
    <xf numFmtId="4" fontId="17" fillId="0" borderId="0" xfId="19" applyNumberFormat="1" applyFont="1" applyBorder="1" applyAlignment="1" applyProtection="1">
      <alignment/>
      <protection locked="0"/>
    </xf>
    <xf numFmtId="39" fontId="17" fillId="0" borderId="0" xfId="16" applyFont="1" applyProtection="1">
      <alignment/>
      <protection/>
    </xf>
    <xf numFmtId="4" fontId="17" fillId="0" borderId="0" xfId="19" applyNumberFormat="1" applyFont="1" applyBorder="1" applyAlignment="1" applyProtection="1">
      <alignment/>
      <protection/>
    </xf>
    <xf numFmtId="187" fontId="17" fillId="0" borderId="0" xfId="19" applyNumberFormat="1" applyFont="1" applyBorder="1" applyAlignment="1" applyProtection="1">
      <alignment/>
      <protection/>
    </xf>
    <xf numFmtId="39" fontId="8" fillId="0" borderId="0" xfId="16" applyFont="1" applyBorder="1">
      <alignment/>
      <protection/>
    </xf>
    <xf numFmtId="39" fontId="15" fillId="0" borderId="0" xfId="16" applyFont="1" applyAlignment="1" applyProtection="1" quotePrefix="1">
      <alignment horizontal="left"/>
      <protection/>
    </xf>
    <xf numFmtId="39" fontId="17" fillId="0" borderId="1" xfId="16" applyFont="1" applyBorder="1">
      <alignment/>
      <protection/>
    </xf>
    <xf numFmtId="4" fontId="17" fillId="0" borderId="1" xfId="19" applyNumberFormat="1" applyFont="1" applyBorder="1" applyAlignment="1" applyProtection="1">
      <alignment/>
      <protection/>
    </xf>
    <xf numFmtId="4" fontId="17" fillId="0" borderId="1" xfId="19" applyNumberFormat="1" applyFont="1" applyBorder="1" applyAlignment="1" applyProtection="1">
      <alignment horizontal="left"/>
      <protection/>
    </xf>
    <xf numFmtId="39" fontId="14" fillId="0" borderId="0" xfId="16" applyFont="1">
      <alignment/>
      <protection/>
    </xf>
    <xf numFmtId="39" fontId="20" fillId="0" borderId="0" xfId="16" applyFont="1">
      <alignment/>
      <protection/>
    </xf>
    <xf numFmtId="189" fontId="8" fillId="0" borderId="0" xfId="16" applyNumberFormat="1" applyFont="1">
      <alignment/>
      <protection/>
    </xf>
    <xf numFmtId="39" fontId="21" fillId="0" borderId="0" xfId="16" applyFont="1" applyAlignment="1" applyProtection="1">
      <alignment horizontal="center" vertical="center"/>
      <protection/>
    </xf>
    <xf numFmtId="39" fontId="11" fillId="0" borderId="6" xfId="16" applyFont="1" applyBorder="1" applyAlignment="1" applyProtection="1" quotePrefix="1">
      <alignment horizontal="center" vertical="center"/>
      <protection/>
    </xf>
    <xf numFmtId="39" fontId="12" fillId="0" borderId="7" xfId="16" applyFont="1" applyBorder="1" applyAlignment="1">
      <alignment horizontal="center" vertical="center"/>
      <protection/>
    </xf>
    <xf numFmtId="39" fontId="11" fillId="0" borderId="8" xfId="16" applyFont="1" applyBorder="1" applyAlignment="1" applyProtection="1" quotePrefix="1">
      <alignment horizontal="center" vertical="center"/>
      <protection/>
    </xf>
    <xf numFmtId="39" fontId="12" fillId="0" borderId="9" xfId="16" applyFont="1" applyBorder="1" applyAlignment="1">
      <alignment horizontal="center" vertical="center"/>
      <protection/>
    </xf>
    <xf numFmtId="39" fontId="11" fillId="0" borderId="10" xfId="16" applyFont="1" applyBorder="1" applyAlignment="1" applyProtection="1" quotePrefix="1">
      <alignment horizontal="center" vertical="center"/>
      <protection/>
    </xf>
    <xf numFmtId="39" fontId="12" fillId="0" borderId="1" xfId="16" applyFont="1" applyBorder="1" applyAlignment="1">
      <alignment horizontal="center" vertical="center"/>
      <protection/>
    </xf>
    <xf numFmtId="39" fontId="11" fillId="0" borderId="11" xfId="16" applyFont="1" applyBorder="1" applyAlignment="1" applyProtection="1">
      <alignment horizontal="distributed" vertical="center"/>
      <protection/>
    </xf>
    <xf numFmtId="39" fontId="11" fillId="0" borderId="12" xfId="16" applyFont="1" applyBorder="1" applyAlignment="1" applyProtection="1">
      <alignment horizontal="distributed" vertical="center"/>
      <protection/>
    </xf>
    <xf numFmtId="39" fontId="11" fillId="0" borderId="13" xfId="16" applyFont="1" applyBorder="1" applyAlignment="1" applyProtection="1">
      <alignment horizontal="distributed" vertical="center"/>
      <protection/>
    </xf>
  </cellXfs>
  <cellStyles count="9">
    <cellStyle name="Normal" xfId="0"/>
    <cellStyle name="一般_b134_1" xfId="15"/>
    <cellStyle name="一般_乙134固定資產建設改良擴充綜計表" xfId="16"/>
    <cellStyle name="Comma" xfId="17"/>
    <cellStyle name="Comma [0]" xfId="18"/>
    <cellStyle name="千分位[0]_乙134固定資產建設改良擴充綜計表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71"/>
  <sheetViews>
    <sheetView showZeros="0" tabSelected="1" view="pageBreakPreview" zoomScale="75" zoomScaleNormal="75" zoomScaleSheetLayoutView="75" workbookViewId="0" topLeftCell="A1">
      <selection activeCell="F19" sqref="F19"/>
    </sheetView>
  </sheetViews>
  <sheetFormatPr defaultColWidth="10.59765625" defaultRowHeight="15"/>
  <cols>
    <col min="1" max="1" width="27.296875" style="7" customWidth="1"/>
    <col min="2" max="2" width="17.59765625" style="7" customWidth="1"/>
    <col min="3" max="3" width="19.296875" style="7" customWidth="1"/>
    <col min="4" max="4" width="16.69921875" style="7" customWidth="1"/>
    <col min="5" max="5" width="18.796875" style="7" customWidth="1"/>
    <col min="6" max="6" width="18.3984375" style="7" customWidth="1"/>
    <col min="7" max="7" width="18.19921875" style="7" customWidth="1"/>
    <col min="8" max="8" width="17.19921875" style="7" customWidth="1"/>
    <col min="9" max="9" width="15.3984375" style="7" customWidth="1"/>
    <col min="10" max="10" width="19.796875" style="8" customWidth="1"/>
    <col min="11" max="11" width="17.796875" style="7" customWidth="1"/>
    <col min="12" max="12" width="20.796875" style="7" customWidth="1"/>
    <col min="13" max="16384" width="10.59765625" style="7" customWidth="1"/>
  </cols>
  <sheetData>
    <row r="1" spans="1:10" s="1" customFormat="1" ht="49.5" customHeight="1">
      <c r="A1" s="76" t="s">
        <v>21</v>
      </c>
      <c r="B1" s="76"/>
      <c r="C1" s="76"/>
      <c r="D1" s="76"/>
      <c r="E1" s="76"/>
      <c r="F1" s="76"/>
      <c r="G1" s="76"/>
      <c r="H1" s="76"/>
      <c r="J1" s="2"/>
    </row>
    <row r="2" spans="1:8" ht="30" customHeight="1" thickBot="1">
      <c r="A2" s="3"/>
      <c r="B2" s="4"/>
      <c r="C2" s="4"/>
      <c r="D2" s="4"/>
      <c r="E2" s="4"/>
      <c r="F2" s="4"/>
      <c r="G2" s="5"/>
      <c r="H2" s="6" t="s">
        <v>1</v>
      </c>
    </row>
    <row r="3" spans="1:10" s="9" customFormat="1" ht="39.75" customHeight="1">
      <c r="A3" s="77" t="s">
        <v>2</v>
      </c>
      <c r="B3" s="83" t="s">
        <v>11</v>
      </c>
      <c r="C3" s="84"/>
      <c r="D3" s="84"/>
      <c r="E3" s="85"/>
      <c r="F3" s="79" t="s">
        <v>3</v>
      </c>
      <c r="G3" s="79" t="s">
        <v>4</v>
      </c>
      <c r="H3" s="81" t="s">
        <v>12</v>
      </c>
      <c r="J3" s="10"/>
    </row>
    <row r="4" spans="1:10" s="9" customFormat="1" ht="54.75" customHeight="1" thickBot="1">
      <c r="A4" s="78"/>
      <c r="B4" s="11" t="s">
        <v>7</v>
      </c>
      <c r="C4" s="12" t="s">
        <v>5</v>
      </c>
      <c r="D4" s="13" t="s">
        <v>13</v>
      </c>
      <c r="E4" s="14" t="s">
        <v>6</v>
      </c>
      <c r="F4" s="80"/>
      <c r="G4" s="80"/>
      <c r="H4" s="82"/>
      <c r="J4" s="10"/>
    </row>
    <row r="5" spans="1:10" s="18" customFormat="1" ht="21" customHeight="1">
      <c r="A5" s="15"/>
      <c r="B5" s="16"/>
      <c r="C5" s="16"/>
      <c r="D5" s="16"/>
      <c r="E5" s="16"/>
      <c r="F5" s="17"/>
      <c r="G5" s="16"/>
      <c r="H5" s="16"/>
      <c r="J5" s="16"/>
    </row>
    <row r="6" spans="1:11" s="18" customFormat="1" ht="33" customHeight="1">
      <c r="A6" s="19" t="s">
        <v>8</v>
      </c>
      <c r="B6" s="20">
        <f>B7</f>
        <v>0</v>
      </c>
      <c r="C6" s="20">
        <f>C7</f>
        <v>321628000</v>
      </c>
      <c r="D6" s="20">
        <f>D7</f>
        <v>0</v>
      </c>
      <c r="E6" s="21">
        <f>SUM(B6:D6)</f>
        <v>321628000</v>
      </c>
      <c r="F6" s="20">
        <f>F7</f>
        <v>320818987</v>
      </c>
      <c r="G6" s="20">
        <f>F6-E6</f>
        <v>-809013</v>
      </c>
      <c r="H6" s="20">
        <f>H7</f>
        <v>800000</v>
      </c>
      <c r="I6" s="15" t="s">
        <v>14</v>
      </c>
      <c r="J6" s="8">
        <f>F13+F15</f>
        <v>146686806449.72</v>
      </c>
      <c r="K6" s="75">
        <f aca="true" t="shared" si="0" ref="K6:K11">J6/$J$13*100</f>
        <v>78.89981878763926</v>
      </c>
    </row>
    <row r="7" spans="1:11" s="26" customFormat="1" ht="33" customHeight="1">
      <c r="A7" s="22" t="s">
        <v>22</v>
      </c>
      <c r="B7" s="23"/>
      <c r="C7" s="23">
        <v>321628000</v>
      </c>
      <c r="D7" s="23"/>
      <c r="E7" s="16">
        <f>SUM(B7:D7)</f>
        <v>321628000</v>
      </c>
      <c r="F7" s="23">
        <v>320818987</v>
      </c>
      <c r="G7" s="24">
        <f>F7-E7</f>
        <v>-809013</v>
      </c>
      <c r="H7" s="25">
        <v>800000</v>
      </c>
      <c r="I7" s="15" t="s">
        <v>23</v>
      </c>
      <c r="J7" s="16">
        <f>F26</f>
        <v>19332774977</v>
      </c>
      <c r="K7" s="75">
        <f t="shared" si="0"/>
        <v>10.398702373211414</v>
      </c>
    </row>
    <row r="8" spans="1:11" s="26" customFormat="1" ht="20.25" customHeight="1">
      <c r="A8" s="22"/>
      <c r="B8" s="24"/>
      <c r="C8" s="24"/>
      <c r="D8" s="24"/>
      <c r="E8" s="16"/>
      <c r="F8" s="24"/>
      <c r="G8" s="24"/>
      <c r="H8" s="16"/>
      <c r="J8" s="21"/>
      <c r="K8" s="75">
        <f t="shared" si="0"/>
        <v>0</v>
      </c>
    </row>
    <row r="9" spans="1:11" s="26" customFormat="1" ht="33" customHeight="1">
      <c r="A9" s="19" t="s">
        <v>15</v>
      </c>
      <c r="B9" s="20">
        <f>SUM(B10:B15)</f>
        <v>12341055133.62</v>
      </c>
      <c r="C9" s="20">
        <f>SUM(C10:C15)</f>
        <v>157093944000</v>
      </c>
      <c r="D9" s="20">
        <f>SUM(D10:D15)</f>
        <v>6372943000</v>
      </c>
      <c r="E9" s="21">
        <f aca="true" t="shared" si="1" ref="E9:E15">SUM(B9:D9)</f>
        <v>175807942133.62</v>
      </c>
      <c r="F9" s="20">
        <f>SUM(F10:F15)</f>
        <v>162504111635.91</v>
      </c>
      <c r="G9" s="20">
        <f aca="true" t="shared" si="2" ref="G9:G15">F9-E9</f>
        <v>-13303830497.709991</v>
      </c>
      <c r="H9" s="20">
        <f>SUM(H10:H15)</f>
        <v>9158290535.09</v>
      </c>
      <c r="I9" s="15" t="s">
        <v>16</v>
      </c>
      <c r="J9" s="16">
        <f>F10+F11+F12+F14+F23+F24</f>
        <v>16924399920.189999</v>
      </c>
      <c r="K9" s="75">
        <f t="shared" si="0"/>
        <v>9.103286922060306</v>
      </c>
    </row>
    <row r="10" spans="1:11" s="26" customFormat="1" ht="33" customHeight="1">
      <c r="A10" s="22" t="s">
        <v>24</v>
      </c>
      <c r="B10" s="23">
        <v>386722755</v>
      </c>
      <c r="C10" s="23">
        <v>886458000</v>
      </c>
      <c r="D10" s="23"/>
      <c r="E10" s="16">
        <f t="shared" si="1"/>
        <v>1273180755</v>
      </c>
      <c r="F10" s="23">
        <v>829928660</v>
      </c>
      <c r="G10" s="24">
        <f t="shared" si="2"/>
        <v>-443252095</v>
      </c>
      <c r="H10" s="25">
        <v>379951395</v>
      </c>
      <c r="I10" s="15" t="s">
        <v>25</v>
      </c>
      <c r="J10" s="16">
        <f>F7+F18+F19+F20+F21+F22+F38+F41</f>
        <v>2918443125</v>
      </c>
      <c r="K10" s="75">
        <f t="shared" si="0"/>
        <v>1.5697705831741566</v>
      </c>
    </row>
    <row r="11" spans="1:11" s="26" customFormat="1" ht="33" customHeight="1">
      <c r="A11" s="22" t="s">
        <v>26</v>
      </c>
      <c r="B11" s="23">
        <v>12243304</v>
      </c>
      <c r="C11" s="23">
        <v>410350000</v>
      </c>
      <c r="D11" s="23"/>
      <c r="E11" s="16">
        <f t="shared" si="1"/>
        <v>422593304</v>
      </c>
      <c r="F11" s="23">
        <v>302101260.56</v>
      </c>
      <c r="G11" s="24">
        <f t="shared" si="2"/>
        <v>-120492043.44</v>
      </c>
      <c r="H11" s="25">
        <v>42183327</v>
      </c>
      <c r="I11" s="15" t="s">
        <v>27</v>
      </c>
      <c r="J11" s="16">
        <f>F35</f>
        <v>52839598</v>
      </c>
      <c r="K11" s="75">
        <f t="shared" si="0"/>
        <v>0.02842133391485846</v>
      </c>
    </row>
    <row r="12" spans="1:10" s="26" customFormat="1" ht="33" customHeight="1">
      <c r="A12" s="22" t="s">
        <v>28</v>
      </c>
      <c r="B12" s="23">
        <v>434969004.62</v>
      </c>
      <c r="C12" s="23">
        <v>9584281000</v>
      </c>
      <c r="D12" s="23">
        <v>5162000000</v>
      </c>
      <c r="E12" s="16">
        <f t="shared" si="1"/>
        <v>15181250004.62</v>
      </c>
      <c r="F12" s="23">
        <v>14300088026.63</v>
      </c>
      <c r="G12" s="24">
        <f t="shared" si="2"/>
        <v>-881161977.9900017</v>
      </c>
      <c r="H12" s="25">
        <v>733429800.09</v>
      </c>
      <c r="J12" s="21"/>
    </row>
    <row r="13" spans="1:11" s="26" customFormat="1" ht="33" customHeight="1">
      <c r="A13" s="22" t="s">
        <v>29</v>
      </c>
      <c r="B13" s="23">
        <v>8410415002</v>
      </c>
      <c r="C13" s="23">
        <v>137234797000</v>
      </c>
      <c r="D13" s="23">
        <v>208083000</v>
      </c>
      <c r="E13" s="16">
        <f t="shared" si="1"/>
        <v>145853295002</v>
      </c>
      <c r="F13" s="23">
        <v>138525096854.72</v>
      </c>
      <c r="G13" s="24">
        <f t="shared" si="2"/>
        <v>-7328198147.279999</v>
      </c>
      <c r="H13" s="25">
        <v>4589694594</v>
      </c>
      <c r="I13" s="28" t="s">
        <v>30</v>
      </c>
      <c r="J13" s="21">
        <f>SUM(J6:J12)</f>
        <v>185915264069.91</v>
      </c>
      <c r="K13" s="21">
        <f>SUM(K6:K12)</f>
        <v>100</v>
      </c>
    </row>
    <row r="14" spans="1:10" s="31" customFormat="1" ht="33" customHeight="1">
      <c r="A14" s="29" t="s">
        <v>31</v>
      </c>
      <c r="B14" s="25">
        <v>75597062</v>
      </c>
      <c r="C14" s="25">
        <v>308510000</v>
      </c>
      <c r="D14" s="25">
        <v>71860000</v>
      </c>
      <c r="E14" s="16">
        <f t="shared" si="1"/>
        <v>455967062</v>
      </c>
      <c r="F14" s="25">
        <v>385187239</v>
      </c>
      <c r="G14" s="24">
        <f t="shared" si="2"/>
        <v>-70779823</v>
      </c>
      <c r="H14" s="30">
        <v>63670524</v>
      </c>
      <c r="J14" s="32"/>
    </row>
    <row r="15" spans="1:10" s="31" customFormat="1" ht="33" customHeight="1">
      <c r="A15" s="33" t="s">
        <v>32</v>
      </c>
      <c r="B15" s="25">
        <v>3021108006</v>
      </c>
      <c r="C15" s="25">
        <v>8669548000</v>
      </c>
      <c r="D15" s="25">
        <v>931000000</v>
      </c>
      <c r="E15" s="16">
        <f t="shared" si="1"/>
        <v>12621656006</v>
      </c>
      <c r="F15" s="25">
        <v>8161709595</v>
      </c>
      <c r="G15" s="24">
        <f t="shared" si="2"/>
        <v>-4459946411</v>
      </c>
      <c r="H15" s="30">
        <v>3349360895</v>
      </c>
      <c r="J15" s="32"/>
    </row>
    <row r="16" spans="1:10" s="31" customFormat="1" ht="20.25" customHeight="1">
      <c r="A16" s="29"/>
      <c r="B16" s="16"/>
      <c r="C16" s="16"/>
      <c r="D16" s="16"/>
      <c r="E16" s="16"/>
      <c r="F16" s="16"/>
      <c r="G16" s="24"/>
      <c r="H16" s="17"/>
      <c r="J16" s="32"/>
    </row>
    <row r="17" spans="1:10" s="31" customFormat="1" ht="33" customHeight="1">
      <c r="A17" s="34" t="s">
        <v>9</v>
      </c>
      <c r="B17" s="35">
        <f>SUM(B18:B24)</f>
        <v>334315531</v>
      </c>
      <c r="C17" s="35">
        <f>SUM(C18:C24)</f>
        <v>3539509000</v>
      </c>
      <c r="D17" s="35">
        <f>SUM(D18:D24)</f>
        <v>0</v>
      </c>
      <c r="E17" s="21">
        <f aca="true" t="shared" si="3" ref="E17:E24">SUM(B17:D17)</f>
        <v>3873824531</v>
      </c>
      <c r="F17" s="35">
        <f>SUM(F18:F24)</f>
        <v>3403495487</v>
      </c>
      <c r="G17" s="20">
        <f aca="true" t="shared" si="4" ref="G17:G24">F17-E17</f>
        <v>-470329044</v>
      </c>
      <c r="H17" s="35">
        <f>SUM(H18:H24)</f>
        <v>267525037</v>
      </c>
      <c r="J17" s="32"/>
    </row>
    <row r="18" spans="1:11" s="41" customFormat="1" ht="33" customHeight="1">
      <c r="A18" s="36" t="s">
        <v>33</v>
      </c>
      <c r="B18" s="37"/>
      <c r="C18" s="37">
        <v>9920000</v>
      </c>
      <c r="D18" s="37"/>
      <c r="E18" s="38">
        <f t="shared" si="3"/>
        <v>9920000</v>
      </c>
      <c r="F18" s="37">
        <v>9811594</v>
      </c>
      <c r="G18" s="39">
        <f t="shared" si="4"/>
        <v>-108406</v>
      </c>
      <c r="H18" s="40"/>
      <c r="J18" s="42"/>
      <c r="K18" s="38"/>
    </row>
    <row r="19" spans="1:10" s="41" customFormat="1" ht="33" customHeight="1">
      <c r="A19" s="43" t="s">
        <v>34</v>
      </c>
      <c r="B19" s="37"/>
      <c r="C19" s="37">
        <v>117413000</v>
      </c>
      <c r="D19" s="37"/>
      <c r="E19" s="38">
        <f t="shared" si="3"/>
        <v>117413000</v>
      </c>
      <c r="F19" s="37">
        <v>106756021</v>
      </c>
      <c r="G19" s="39">
        <f t="shared" si="4"/>
        <v>-10656979</v>
      </c>
      <c r="H19" s="40">
        <v>10451772</v>
      </c>
      <c r="J19" s="42"/>
    </row>
    <row r="20" spans="1:10" s="26" customFormat="1" ht="33" customHeight="1">
      <c r="A20" s="44" t="s">
        <v>35</v>
      </c>
      <c r="B20" s="23"/>
      <c r="C20" s="23">
        <v>10023000</v>
      </c>
      <c r="D20" s="23"/>
      <c r="E20" s="16">
        <f t="shared" si="3"/>
        <v>10023000</v>
      </c>
      <c r="F20" s="23">
        <v>9347502</v>
      </c>
      <c r="G20" s="24">
        <f t="shared" si="4"/>
        <v>-675498</v>
      </c>
      <c r="H20" s="25"/>
      <c r="J20" s="21"/>
    </row>
    <row r="21" spans="1:10" s="26" customFormat="1" ht="33" customHeight="1">
      <c r="A21" s="22" t="s">
        <v>36</v>
      </c>
      <c r="B21" s="23">
        <v>176940000</v>
      </c>
      <c r="C21" s="23">
        <v>708833000</v>
      </c>
      <c r="D21" s="23"/>
      <c r="E21" s="16">
        <f t="shared" si="3"/>
        <v>885773000</v>
      </c>
      <c r="F21" s="23">
        <v>793744223</v>
      </c>
      <c r="G21" s="24">
        <f t="shared" si="4"/>
        <v>-92028777</v>
      </c>
      <c r="H21" s="25">
        <v>82437000</v>
      </c>
      <c r="J21" s="21"/>
    </row>
    <row r="22" spans="1:10" s="26" customFormat="1" ht="33" customHeight="1">
      <c r="A22" s="45" t="s">
        <v>37</v>
      </c>
      <c r="B22" s="23">
        <v>109640268</v>
      </c>
      <c r="C22" s="23">
        <v>1554059000</v>
      </c>
      <c r="D22" s="23"/>
      <c r="E22" s="16">
        <f t="shared" si="3"/>
        <v>1663699268</v>
      </c>
      <c r="F22" s="23">
        <v>1376741413</v>
      </c>
      <c r="G22" s="24">
        <f t="shared" si="4"/>
        <v>-286957855</v>
      </c>
      <c r="H22" s="25">
        <v>144657850</v>
      </c>
      <c r="J22" s="21"/>
    </row>
    <row r="23" spans="1:10" s="26" customFormat="1" ht="33" customHeight="1">
      <c r="A23" s="46" t="s">
        <v>38</v>
      </c>
      <c r="B23" s="23"/>
      <c r="C23" s="23">
        <v>23025000</v>
      </c>
      <c r="D23" s="23"/>
      <c r="E23" s="16">
        <f t="shared" si="3"/>
        <v>23025000</v>
      </c>
      <c r="F23" s="23">
        <v>23024998</v>
      </c>
      <c r="G23" s="24">
        <f t="shared" si="4"/>
        <v>-2</v>
      </c>
      <c r="H23" s="25"/>
      <c r="J23" s="21"/>
    </row>
    <row r="24" spans="1:10" s="26" customFormat="1" ht="33" customHeight="1">
      <c r="A24" s="46" t="s">
        <v>39</v>
      </c>
      <c r="B24" s="23">
        <v>47735263</v>
      </c>
      <c r="C24" s="23">
        <v>1116236000</v>
      </c>
      <c r="D24" s="23"/>
      <c r="E24" s="16">
        <f t="shared" si="3"/>
        <v>1163971263</v>
      </c>
      <c r="F24" s="23">
        <v>1084069736</v>
      </c>
      <c r="G24" s="24">
        <f t="shared" si="4"/>
        <v>-79901527</v>
      </c>
      <c r="H24" s="25">
        <v>29978415</v>
      </c>
      <c r="J24" s="21"/>
    </row>
    <row r="25" spans="1:10" s="26" customFormat="1" ht="20.25" customHeight="1">
      <c r="A25" s="46"/>
      <c r="B25" s="24"/>
      <c r="C25" s="24"/>
      <c r="D25" s="24"/>
      <c r="E25" s="16"/>
      <c r="F25" s="24"/>
      <c r="G25" s="24"/>
      <c r="H25" s="16"/>
      <c r="J25" s="21"/>
    </row>
    <row r="26" spans="1:10" s="26" customFormat="1" ht="33" customHeight="1">
      <c r="A26" s="19" t="s">
        <v>17</v>
      </c>
      <c r="B26" s="20">
        <f>SUM(B27:B32)</f>
        <v>13549257543</v>
      </c>
      <c r="C26" s="20">
        <f>SUM(C27:C32)</f>
        <v>20038940000</v>
      </c>
      <c r="D26" s="20">
        <f>SUM(D27:D32)</f>
        <v>36000000</v>
      </c>
      <c r="E26" s="21">
        <f aca="true" t="shared" si="5" ref="E26:E32">SUM(B26:D26)</f>
        <v>33624197543</v>
      </c>
      <c r="F26" s="20">
        <f>SUM(F27:F32)</f>
        <v>19332774977</v>
      </c>
      <c r="G26" s="20">
        <f aca="true" t="shared" si="6" ref="G26:G32">F26-E26</f>
        <v>-14291422566</v>
      </c>
      <c r="H26" s="20">
        <f>SUM(H27:H32)</f>
        <v>11279791422</v>
      </c>
      <c r="J26" s="21"/>
    </row>
    <row r="27" spans="1:10" s="51" customFormat="1" ht="33" customHeight="1">
      <c r="A27" s="22" t="s">
        <v>40</v>
      </c>
      <c r="B27" s="47">
        <v>6597800</v>
      </c>
      <c r="C27" s="47">
        <v>2048133000</v>
      </c>
      <c r="D27" s="47"/>
      <c r="E27" s="48">
        <f t="shared" si="5"/>
        <v>2054730800</v>
      </c>
      <c r="F27" s="47">
        <v>1991510990</v>
      </c>
      <c r="G27" s="49">
        <f t="shared" si="6"/>
        <v>-63219810</v>
      </c>
      <c r="H27" s="50">
        <v>9621878</v>
      </c>
      <c r="J27" s="52"/>
    </row>
    <row r="28" spans="1:10" s="54" customFormat="1" ht="33" customHeight="1">
      <c r="A28" s="53" t="s">
        <v>41</v>
      </c>
      <c r="B28" s="47">
        <v>2908583340</v>
      </c>
      <c r="C28" s="47">
        <v>5824433000</v>
      </c>
      <c r="D28" s="47"/>
      <c r="E28" s="48">
        <f t="shared" si="5"/>
        <v>8733016340</v>
      </c>
      <c r="F28" s="47">
        <v>6029115624</v>
      </c>
      <c r="G28" s="49">
        <f t="shared" si="6"/>
        <v>-2703900716</v>
      </c>
      <c r="H28" s="50">
        <v>2480301964</v>
      </c>
      <c r="J28" s="48"/>
    </row>
    <row r="29" spans="1:10" s="58" customFormat="1" ht="33" customHeight="1">
      <c r="A29" s="55" t="s">
        <v>42</v>
      </c>
      <c r="B29" s="56">
        <v>376876366</v>
      </c>
      <c r="C29" s="56">
        <v>2682251000</v>
      </c>
      <c r="D29" s="56">
        <v>36000000</v>
      </c>
      <c r="E29" s="48">
        <f t="shared" si="5"/>
        <v>3095127366</v>
      </c>
      <c r="F29" s="56">
        <v>2419060323</v>
      </c>
      <c r="G29" s="49">
        <f t="shared" si="6"/>
        <v>-676067043</v>
      </c>
      <c r="H29" s="57">
        <v>99202051</v>
      </c>
      <c r="J29" s="59"/>
    </row>
    <row r="30" spans="1:10" s="58" customFormat="1" ht="33" customHeight="1">
      <c r="A30" s="55" t="s">
        <v>43</v>
      </c>
      <c r="B30" s="56">
        <v>334760604</v>
      </c>
      <c r="C30" s="56">
        <v>844135000</v>
      </c>
      <c r="D30" s="56"/>
      <c r="E30" s="48">
        <f t="shared" si="5"/>
        <v>1178895604</v>
      </c>
      <c r="F30" s="56">
        <v>942988207</v>
      </c>
      <c r="G30" s="49">
        <f t="shared" si="6"/>
        <v>-235907397</v>
      </c>
      <c r="H30" s="57">
        <v>150838387</v>
      </c>
      <c r="J30" s="59"/>
    </row>
    <row r="31" spans="1:10" s="58" customFormat="1" ht="33" customHeight="1">
      <c r="A31" s="55" t="s">
        <v>44</v>
      </c>
      <c r="B31" s="56">
        <v>9922439433</v>
      </c>
      <c r="C31" s="56">
        <v>8568548000</v>
      </c>
      <c r="D31" s="56"/>
      <c r="E31" s="48">
        <f t="shared" si="5"/>
        <v>18490987433</v>
      </c>
      <c r="F31" s="56">
        <v>7900330689</v>
      </c>
      <c r="G31" s="49">
        <f t="shared" si="6"/>
        <v>-10590656744</v>
      </c>
      <c r="H31" s="57">
        <v>8524151712</v>
      </c>
      <c r="J31" s="59"/>
    </row>
    <row r="32" spans="1:10" s="58" customFormat="1" ht="33" customHeight="1">
      <c r="A32" s="55" t="s">
        <v>45</v>
      </c>
      <c r="B32" s="56"/>
      <c r="C32" s="56">
        <v>71440000</v>
      </c>
      <c r="D32" s="56"/>
      <c r="E32" s="48">
        <f t="shared" si="5"/>
        <v>71440000</v>
      </c>
      <c r="F32" s="56">
        <v>49769144</v>
      </c>
      <c r="G32" s="49">
        <f t="shared" si="6"/>
        <v>-21670856</v>
      </c>
      <c r="H32" s="57">
        <v>15675430</v>
      </c>
      <c r="J32" s="59"/>
    </row>
    <row r="33" spans="1:10" s="58" customFormat="1" ht="21" customHeight="1">
      <c r="A33" s="55"/>
      <c r="B33" s="60"/>
      <c r="C33" s="60"/>
      <c r="D33" s="60"/>
      <c r="E33" s="48"/>
      <c r="F33" s="60"/>
      <c r="G33" s="49"/>
      <c r="H33" s="61"/>
      <c r="J33" s="59"/>
    </row>
    <row r="34" spans="1:10" s="26" customFormat="1" ht="45" customHeight="1">
      <c r="A34" s="62" t="s">
        <v>18</v>
      </c>
      <c r="B34" s="20">
        <f>B35</f>
        <v>50092622</v>
      </c>
      <c r="C34" s="20">
        <f>C35</f>
        <v>18470000</v>
      </c>
      <c r="D34" s="20">
        <f>D35</f>
        <v>0</v>
      </c>
      <c r="E34" s="21">
        <f>SUM(B34:D34)</f>
        <v>68562622</v>
      </c>
      <c r="F34" s="20">
        <f>F35</f>
        <v>52839598</v>
      </c>
      <c r="G34" s="20">
        <f>F34-E34</f>
        <v>-15723024</v>
      </c>
      <c r="H34" s="20">
        <f>H35</f>
        <v>900000</v>
      </c>
      <c r="J34" s="21"/>
    </row>
    <row r="35" spans="1:10" s="26" customFormat="1" ht="33" customHeight="1">
      <c r="A35" s="22" t="s">
        <v>46</v>
      </c>
      <c r="B35" s="23">
        <v>50092622</v>
      </c>
      <c r="C35" s="23">
        <v>18470000</v>
      </c>
      <c r="D35" s="23"/>
      <c r="E35" s="16">
        <f>SUM(B35:D35)</f>
        <v>68562622</v>
      </c>
      <c r="F35" s="23">
        <v>52839598</v>
      </c>
      <c r="G35" s="24">
        <f>F35-E35</f>
        <v>-15723024</v>
      </c>
      <c r="H35" s="25">
        <v>900000</v>
      </c>
      <c r="J35" s="21"/>
    </row>
    <row r="36" spans="1:10" s="26" customFormat="1" ht="15" customHeight="1">
      <c r="A36" s="22"/>
      <c r="B36" s="24"/>
      <c r="C36" s="24"/>
      <c r="D36" s="27"/>
      <c r="E36" s="16"/>
      <c r="F36" s="24"/>
      <c r="G36" s="24"/>
      <c r="H36" s="16"/>
      <c r="J36" s="21"/>
    </row>
    <row r="37" spans="1:10" s="31" customFormat="1" ht="34.5" customHeight="1">
      <c r="A37" s="19" t="s">
        <v>19</v>
      </c>
      <c r="B37" s="20">
        <f>B38</f>
        <v>6146864</v>
      </c>
      <c r="C37" s="20">
        <f>C38</f>
        <v>27662000</v>
      </c>
      <c r="D37" s="20">
        <f>D38</f>
        <v>0</v>
      </c>
      <c r="E37" s="21">
        <f>SUM(B37:D37)</f>
        <v>33808864</v>
      </c>
      <c r="F37" s="20">
        <f>F38</f>
        <v>33462915</v>
      </c>
      <c r="G37" s="20">
        <f>F37-E37</f>
        <v>-345949</v>
      </c>
      <c r="H37" s="20">
        <f>H38</f>
        <v>0</v>
      </c>
      <c r="J37" s="32"/>
    </row>
    <row r="38" spans="1:10" s="31" customFormat="1" ht="33" customHeight="1">
      <c r="A38" s="63" t="s">
        <v>47</v>
      </c>
      <c r="B38" s="64">
        <v>6146864</v>
      </c>
      <c r="C38" s="64">
        <v>27662000</v>
      </c>
      <c r="D38" s="64"/>
      <c r="E38" s="65">
        <f>SUM(B38:D38)</f>
        <v>33808864</v>
      </c>
      <c r="F38" s="64">
        <v>33462915</v>
      </c>
      <c r="G38" s="24">
        <f>F38-E38</f>
        <v>-345949</v>
      </c>
      <c r="H38" s="30"/>
      <c r="J38" s="32"/>
    </row>
    <row r="39" spans="1:10" s="31" customFormat="1" ht="23.25" customHeight="1">
      <c r="A39" s="63"/>
      <c r="B39" s="66"/>
      <c r="C39" s="66"/>
      <c r="D39" s="67"/>
      <c r="E39" s="16"/>
      <c r="F39" s="66"/>
      <c r="G39" s="24"/>
      <c r="H39" s="17"/>
      <c r="J39" s="32"/>
    </row>
    <row r="40" spans="1:10" s="26" customFormat="1" ht="34.5" customHeight="1">
      <c r="A40" s="19" t="s">
        <v>20</v>
      </c>
      <c r="B40" s="20">
        <f>B41</f>
        <v>146037540</v>
      </c>
      <c r="C40" s="20">
        <f>C41</f>
        <v>313898000</v>
      </c>
      <c r="D40" s="20">
        <f>D41</f>
        <v>0</v>
      </c>
      <c r="E40" s="21">
        <f>SUM(B40:D40)</f>
        <v>459935540</v>
      </c>
      <c r="F40" s="20">
        <f>F41</f>
        <v>267760470</v>
      </c>
      <c r="G40" s="20">
        <f>F40-E40</f>
        <v>-192175070</v>
      </c>
      <c r="H40" s="20">
        <f>H41</f>
        <v>78581940</v>
      </c>
      <c r="J40" s="21"/>
    </row>
    <row r="41" spans="1:10" s="26" customFormat="1" ht="33" customHeight="1">
      <c r="A41" s="22" t="s">
        <v>48</v>
      </c>
      <c r="B41" s="23">
        <v>146037540</v>
      </c>
      <c r="C41" s="23">
        <v>313898000</v>
      </c>
      <c r="D41" s="23"/>
      <c r="E41" s="16">
        <f>SUM(B41:D41)</f>
        <v>459935540</v>
      </c>
      <c r="F41" s="23">
        <v>267760470</v>
      </c>
      <c r="G41" s="24">
        <f>F41-E41</f>
        <v>-192175070</v>
      </c>
      <c r="H41" s="25">
        <v>78581940</v>
      </c>
      <c r="J41" s="21"/>
    </row>
    <row r="42" spans="1:10" s="68" customFormat="1" ht="19.5" customHeight="1">
      <c r="A42" s="17"/>
      <c r="B42" s="66"/>
      <c r="C42" s="66"/>
      <c r="D42" s="66"/>
      <c r="E42" s="24"/>
      <c r="F42" s="66"/>
      <c r="G42" s="20"/>
      <c r="H42" s="17"/>
      <c r="J42" s="17"/>
    </row>
    <row r="43" spans="1:10" s="68" customFormat="1" ht="19.5" customHeight="1">
      <c r="A43" s="17"/>
      <c r="B43" s="66"/>
      <c r="C43" s="66"/>
      <c r="D43" s="66"/>
      <c r="E43" s="24"/>
      <c r="F43" s="66"/>
      <c r="G43" s="20"/>
      <c r="H43" s="17"/>
      <c r="J43" s="17"/>
    </row>
    <row r="44" spans="1:10" s="68" customFormat="1" ht="19.5" customHeight="1">
      <c r="A44" s="17"/>
      <c r="B44" s="66"/>
      <c r="C44" s="66"/>
      <c r="D44" s="66"/>
      <c r="E44" s="24"/>
      <c r="F44" s="66"/>
      <c r="G44" s="20"/>
      <c r="H44" s="17"/>
      <c r="J44" s="17"/>
    </row>
    <row r="45" spans="1:10" s="68" customFormat="1" ht="19.5" customHeight="1">
      <c r="A45" s="17"/>
      <c r="B45" s="66"/>
      <c r="C45" s="66"/>
      <c r="D45" s="66"/>
      <c r="E45" s="24"/>
      <c r="F45" s="66"/>
      <c r="G45" s="20"/>
      <c r="H45" s="17"/>
      <c r="J45" s="17"/>
    </row>
    <row r="46" spans="1:10" s="68" customFormat="1" ht="19.5" customHeight="1">
      <c r="A46" s="17"/>
      <c r="B46" s="66"/>
      <c r="C46" s="66"/>
      <c r="D46" s="66"/>
      <c r="E46" s="24"/>
      <c r="F46" s="66"/>
      <c r="G46" s="20"/>
      <c r="H46" s="17"/>
      <c r="J46" s="17"/>
    </row>
    <row r="47" spans="1:10" s="68" customFormat="1" ht="19.5" customHeight="1">
      <c r="A47" s="17"/>
      <c r="B47" s="66"/>
      <c r="C47" s="66"/>
      <c r="D47" s="66"/>
      <c r="E47" s="24"/>
      <c r="F47" s="66"/>
      <c r="G47" s="20"/>
      <c r="H47" s="17"/>
      <c r="J47" s="17"/>
    </row>
    <row r="48" spans="1:10" s="68" customFormat="1" ht="19.5" customHeight="1">
      <c r="A48" s="17"/>
      <c r="B48" s="66"/>
      <c r="C48" s="66"/>
      <c r="D48" s="66"/>
      <c r="E48" s="24"/>
      <c r="F48" s="66"/>
      <c r="G48" s="20"/>
      <c r="H48" s="17"/>
      <c r="J48" s="17"/>
    </row>
    <row r="49" spans="1:10" s="68" customFormat="1" ht="19.5" customHeight="1">
      <c r="A49" s="17"/>
      <c r="B49" s="66"/>
      <c r="C49" s="66"/>
      <c r="D49" s="66"/>
      <c r="E49" s="24"/>
      <c r="F49" s="66"/>
      <c r="G49" s="20"/>
      <c r="H49" s="17"/>
      <c r="J49" s="17"/>
    </row>
    <row r="50" spans="1:10" s="68" customFormat="1" ht="19.5" customHeight="1">
      <c r="A50" s="17"/>
      <c r="B50" s="66"/>
      <c r="C50" s="66"/>
      <c r="D50" s="66"/>
      <c r="E50" s="24"/>
      <c r="F50" s="66"/>
      <c r="G50" s="20"/>
      <c r="H50" s="17"/>
      <c r="J50" s="17"/>
    </row>
    <row r="51" spans="1:10" s="68" customFormat="1" ht="19.5" customHeight="1">
      <c r="A51" s="17"/>
      <c r="B51" s="66"/>
      <c r="C51" s="66"/>
      <c r="D51" s="66"/>
      <c r="E51" s="24"/>
      <c r="F51" s="66"/>
      <c r="G51" s="66"/>
      <c r="H51" s="17"/>
      <c r="J51" s="17"/>
    </row>
    <row r="52" spans="1:10" s="68" customFormat="1" ht="19.5" customHeight="1">
      <c r="A52" s="17"/>
      <c r="B52" s="66"/>
      <c r="C52" s="66"/>
      <c r="D52" s="66"/>
      <c r="E52" s="24"/>
      <c r="F52" s="66"/>
      <c r="G52" s="66"/>
      <c r="H52" s="17"/>
      <c r="J52" s="17"/>
    </row>
    <row r="53" spans="1:10" s="68" customFormat="1" ht="19.5" customHeight="1">
      <c r="A53" s="17"/>
      <c r="B53" s="66"/>
      <c r="C53" s="66"/>
      <c r="D53" s="66"/>
      <c r="E53" s="24"/>
      <c r="F53" s="66"/>
      <c r="G53" s="66"/>
      <c r="H53" s="17"/>
      <c r="J53" s="17"/>
    </row>
    <row r="54" spans="1:10" s="18" customFormat="1" ht="34.5" customHeight="1">
      <c r="A54" s="69" t="s">
        <v>10</v>
      </c>
      <c r="B54" s="20">
        <f>B6+B9+B17+B26+B34+B37+B40</f>
        <v>26426905233.620003</v>
      </c>
      <c r="C54" s="20">
        <f>C6+C9+C17+C26+C34+C37+C40</f>
        <v>181354051000</v>
      </c>
      <c r="D54" s="20">
        <f>D6+D9+D17+D26+D34+D37+D40</f>
        <v>6408943000</v>
      </c>
      <c r="E54" s="20">
        <f>SUM(B54:D54)</f>
        <v>214189899233.62</v>
      </c>
      <c r="F54" s="20">
        <f>F6+F9+F17+F26+F34+F37+F40</f>
        <v>185915264069.91</v>
      </c>
      <c r="G54" s="20">
        <f>F54-E54</f>
        <v>-28274635163.70999</v>
      </c>
      <c r="H54" s="20">
        <f>H6+H9+H17+H26+H34+H37+H40</f>
        <v>20785888934.09</v>
      </c>
      <c r="J54" s="16"/>
    </row>
    <row r="55" spans="1:10" s="18" customFormat="1" ht="19.5" customHeight="1" thickBot="1">
      <c r="A55" s="70"/>
      <c r="B55" s="71"/>
      <c r="C55" s="71"/>
      <c r="D55" s="71"/>
      <c r="E55" s="71"/>
      <c r="F55" s="71"/>
      <c r="G55" s="72" t="s">
        <v>0</v>
      </c>
      <c r="H55" s="72" t="s">
        <v>0</v>
      </c>
      <c r="J55" s="16"/>
    </row>
    <row r="56" spans="1:10" s="18" customFormat="1" ht="23.25" customHeight="1">
      <c r="A56" s="73" t="s">
        <v>49</v>
      </c>
      <c r="J56" s="16"/>
    </row>
    <row r="57" spans="1:10" s="18" customFormat="1" ht="24" customHeight="1">
      <c r="A57" s="74" t="s">
        <v>50</v>
      </c>
      <c r="J57" s="16"/>
    </row>
    <row r="58" spans="1:8" ht="19.5">
      <c r="A58" s="9"/>
      <c r="B58" s="9"/>
      <c r="C58" s="10"/>
      <c r="D58" s="10"/>
      <c r="E58" s="10"/>
      <c r="F58" s="10"/>
      <c r="G58" s="10"/>
      <c r="H58" s="9"/>
    </row>
    <row r="64" spans="3:5" ht="19.5">
      <c r="C64" s="15"/>
      <c r="D64" s="4"/>
      <c r="E64" s="18"/>
    </row>
    <row r="65" spans="3:5" ht="19.5">
      <c r="C65" s="15"/>
      <c r="D65" s="15"/>
      <c r="E65" s="18"/>
    </row>
    <row r="66" spans="3:5" ht="18.75">
      <c r="C66" s="26"/>
      <c r="D66" s="21"/>
      <c r="E66" s="18"/>
    </row>
    <row r="67" spans="3:5" ht="19.5">
      <c r="C67" s="15"/>
      <c r="D67" s="15"/>
      <c r="E67" s="18"/>
    </row>
    <row r="68" spans="3:5" ht="19.5">
      <c r="C68" s="15"/>
      <c r="D68" s="15"/>
      <c r="E68" s="18"/>
    </row>
    <row r="69" spans="3:5" ht="19.5">
      <c r="C69" s="15"/>
      <c r="D69" s="15"/>
      <c r="E69" s="18"/>
    </row>
    <row r="70" spans="3:5" ht="18.75">
      <c r="C70" s="26"/>
      <c r="D70" s="21"/>
      <c r="E70" s="26"/>
    </row>
    <row r="71" spans="3:5" ht="19.5">
      <c r="C71" s="28"/>
      <c r="D71" s="28"/>
      <c r="E71" s="21"/>
    </row>
  </sheetData>
  <sheetProtection/>
  <mergeCells count="6">
    <mergeCell ref="A1:H1"/>
    <mergeCell ref="A3:A4"/>
    <mergeCell ref="G3:G4"/>
    <mergeCell ref="F3:F4"/>
    <mergeCell ref="H3:H4"/>
    <mergeCell ref="B3:E3"/>
  </mergeCells>
  <printOptions horizontalCentered="1"/>
  <pageMargins left="0.5905511811023623" right="0.4330708661417323" top="0.7480314960629921" bottom="0.7874015748031497" header="0.5118110236220472" footer="0.5118110236220472"/>
  <pageSetup fitToHeight="7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</dc:creator>
  <cp:keywords/>
  <dc:description/>
  <cp:lastModifiedBy>user</cp:lastModifiedBy>
  <cp:lastPrinted>2007-04-20T11:42:09Z</cp:lastPrinted>
  <dcterms:created xsi:type="dcterms:W3CDTF">2001-03-22T01:02:13Z</dcterms:created>
  <dcterms:modified xsi:type="dcterms:W3CDTF">2007-05-15T09:54:27Z</dcterms:modified>
  <cp:category/>
  <cp:version/>
  <cp:contentType/>
  <cp:contentStatus/>
</cp:coreProperties>
</file>