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2120" windowHeight="8175" activeTab="0"/>
  </bookViews>
  <sheets>
    <sheet name="彙總" sheetId="1" r:id="rId1"/>
  </sheets>
  <definedNames>
    <definedName name="_xlnm.Print_Area" localSheetId="0">'彙總'!$A$1:$K$116</definedName>
    <definedName name="_xlnm.Print_Titles" localSheetId="0">'彙總'!$1:$6</definedName>
  </definedNames>
  <calcPr fullCalcOnLoad="1"/>
</workbook>
</file>

<file path=xl/sharedStrings.xml><?xml version="1.0" encoding="utf-8"?>
<sst xmlns="http://schemas.openxmlformats.org/spreadsheetml/2006/main" count="166" uniqueCount="77">
  <si>
    <t>單位</t>
  </si>
  <si>
    <t>總值</t>
  </si>
  <si>
    <t>數量</t>
  </si>
  <si>
    <t>放款</t>
  </si>
  <si>
    <t>存放銀行業</t>
  </si>
  <si>
    <t>〞</t>
  </si>
  <si>
    <t>銀行業融通</t>
  </si>
  <si>
    <t>存款</t>
  </si>
  <si>
    <t>國際金融機構存款</t>
  </si>
  <si>
    <t>銀行業存款</t>
  </si>
  <si>
    <t>國庫及政府機關存款</t>
  </si>
  <si>
    <t>儲蓄存款及儲蓄券</t>
  </si>
  <si>
    <t>發行券幣</t>
  </si>
  <si>
    <t>投資</t>
  </si>
  <si>
    <t xml:space="preserve"> </t>
  </si>
  <si>
    <t>投資有價證券</t>
  </si>
  <si>
    <t>信託投資</t>
  </si>
  <si>
    <t>短期放款及透支</t>
  </si>
  <si>
    <t>中期放款</t>
  </si>
  <si>
    <t>長期放款</t>
  </si>
  <si>
    <t>輸出保險</t>
  </si>
  <si>
    <t>支票存款</t>
  </si>
  <si>
    <t>活期存款</t>
  </si>
  <si>
    <t>定期存款</t>
  </si>
  <si>
    <t>儲蓄存款</t>
  </si>
  <si>
    <t>保險</t>
  </si>
  <si>
    <t>人壽保險</t>
  </si>
  <si>
    <t>中央存款保險股份有限公司</t>
  </si>
  <si>
    <t>存款保險</t>
  </si>
  <si>
    <t>貼現</t>
  </si>
  <si>
    <t>公庫存款</t>
  </si>
  <si>
    <t>存放央行及同業</t>
  </si>
  <si>
    <t>簡易壽險</t>
  </si>
  <si>
    <t>匯兌</t>
  </si>
  <si>
    <t>代理業務</t>
  </si>
  <si>
    <t>勞工保險局</t>
  </si>
  <si>
    <t>勞工保險</t>
  </si>
  <si>
    <t>農民保險</t>
  </si>
  <si>
    <t>中   央   健   康   保   險   局</t>
  </si>
  <si>
    <t>健康保險</t>
  </si>
  <si>
    <t>貨幣單位：新臺幣元</t>
  </si>
  <si>
    <t>上年度決算營運量值</t>
  </si>
  <si>
    <t>機關與營運項目名稱</t>
  </si>
  <si>
    <t>本年度決</t>
  </si>
  <si>
    <t>算營運量值</t>
  </si>
  <si>
    <t>本年度預算營運量值</t>
  </si>
  <si>
    <t>本年度決算營運量值
占預算營運量值％</t>
  </si>
  <si>
    <r>
      <t>數</t>
    </r>
    <r>
      <rPr>
        <sz val="12"/>
        <rFont val="新細明體"/>
        <family val="1"/>
      </rPr>
      <t>量</t>
    </r>
  </si>
  <si>
    <t>中央銀行</t>
  </si>
  <si>
    <r>
      <t>新台幣元</t>
    </r>
    <r>
      <rPr>
        <sz val="10"/>
        <rFont val="Times New Roman"/>
        <family val="1"/>
      </rPr>
      <t xml:space="preserve">   (</t>
    </r>
    <r>
      <rPr>
        <sz val="10"/>
        <rFont val="細明體"/>
        <family val="3"/>
      </rPr>
      <t>平均餘額</t>
    </r>
    <r>
      <rPr>
        <sz val="10"/>
        <rFont val="Times New Roman"/>
        <family val="1"/>
      </rPr>
      <t>)</t>
    </r>
    <r>
      <rPr>
        <sz val="10"/>
        <rFont val="細明體"/>
        <family val="3"/>
      </rPr>
      <t xml:space="preserve">  </t>
    </r>
  </si>
  <si>
    <t>短期放款及透支</t>
  </si>
  <si>
    <t>投資長期證券</t>
  </si>
  <si>
    <t>中國輸出入銀行</t>
  </si>
  <si>
    <t>保險</t>
  </si>
  <si>
    <t>新台幣元</t>
  </si>
  <si>
    <t>中央信託局股份有限公司</t>
  </si>
  <si>
    <t>公教人員保險</t>
  </si>
  <si>
    <t>退休人員保險</t>
  </si>
  <si>
    <t>購料及貿易</t>
  </si>
  <si>
    <t>購料業務</t>
  </si>
  <si>
    <t>自辦進口物資銷售</t>
  </si>
  <si>
    <t>臺灣銀行股份有限公司</t>
  </si>
  <si>
    <t>新台幣元     (平均餘額)</t>
  </si>
  <si>
    <t>中期放款</t>
  </si>
  <si>
    <t>長期放款</t>
  </si>
  <si>
    <t>臺灣土地銀行股份有限公司</t>
  </si>
  <si>
    <t>中華郵政股份有限公司</t>
  </si>
  <si>
    <r>
      <t>放款</t>
    </r>
    <r>
      <rPr>
        <b/>
        <sz val="10"/>
        <rFont val="Times New Roman"/>
        <family val="1"/>
      </rPr>
      <t>(</t>
    </r>
    <r>
      <rPr>
        <b/>
        <sz val="10"/>
        <rFont val="華康中黑體"/>
        <family val="3"/>
      </rPr>
      <t>註</t>
    </r>
    <r>
      <rPr>
        <b/>
        <sz val="10"/>
        <rFont val="Times New Roman"/>
        <family val="1"/>
      </rPr>
      <t>)</t>
    </r>
  </si>
  <si>
    <t>就業保險</t>
  </si>
  <si>
    <r>
      <t>主</t>
    </r>
    <r>
      <rPr>
        <b/>
        <sz val="20"/>
        <rFont val="Times New Roman"/>
        <family val="1"/>
      </rPr>
      <t xml:space="preserve"> </t>
    </r>
    <r>
      <rPr>
        <b/>
        <sz val="20"/>
        <rFont val="細明體"/>
        <family val="3"/>
      </rPr>
      <t>要 營 運 量 值 綜 計 表 (續)</t>
    </r>
  </si>
  <si>
    <t>註：中華郵政公司所吸收之儲金依規定不辦理放款，本表內將其存放中央銀行及同業之數額計</t>
  </si>
  <si>
    <r>
      <t>丁</t>
    </r>
    <r>
      <rPr>
        <b/>
        <sz val="20"/>
        <rFont val="Times New Roman"/>
        <family val="1"/>
      </rPr>
      <t>3</t>
    </r>
    <r>
      <rPr>
        <b/>
        <sz val="20"/>
        <rFont val="細明體"/>
        <family val="3"/>
      </rPr>
      <t>、（</t>
    </r>
    <r>
      <rPr>
        <b/>
        <sz val="20"/>
        <rFont val="Times New Roman"/>
        <family val="1"/>
      </rPr>
      <t>5</t>
    </r>
    <r>
      <rPr>
        <b/>
        <sz val="20"/>
        <rFont val="細明體"/>
        <family val="3"/>
      </rPr>
      <t xml:space="preserve">）金 融、保 險 及 不 動 產 業 </t>
    </r>
  </si>
  <si>
    <t>保險</t>
  </si>
  <si>
    <t>新台幣元     (平均保額)</t>
  </si>
  <si>
    <t>儲匯</t>
  </si>
  <si>
    <r>
      <t>新台幣元</t>
    </r>
    <r>
      <rPr>
        <sz val="10"/>
        <rFont val="Times New Roman"/>
        <family val="1"/>
      </rPr>
      <t xml:space="preserve">     </t>
    </r>
  </si>
  <si>
    <r>
      <t>2,735,008,807</t>
    </r>
    <r>
      <rPr>
        <sz val="12"/>
        <rFont val="細明體"/>
        <family val="3"/>
      </rPr>
      <t>千元視同放款，以求資金流向表達之完整。</t>
    </r>
  </si>
</sst>
</file>

<file path=xl/styles.xml><?xml version="1.0" encoding="utf-8"?>
<styleSheet xmlns="http://schemas.openxmlformats.org/spreadsheetml/2006/main">
  <numFmts count="4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General_)"/>
    <numFmt numFmtId="181" formatCode="#,##0_ ;[Red]\-#,##0\ "/>
    <numFmt numFmtId="182" formatCode="#,##0.00_ ;[Red]\-#,##0.00\ "/>
    <numFmt numFmtId="183" formatCode="0.00_)"/>
    <numFmt numFmtId="184" formatCode="[DBNum1][$-404]e&quot;年&quot;m&quot;月&quot;d&quot;日&quot;"/>
    <numFmt numFmtId="185" formatCode="#,###_ "/>
    <numFmt numFmtId="186" formatCode="0;[Red]0"/>
    <numFmt numFmtId="187" formatCode="_-\ #,##0_-;\-\ #,##0_-;_ &quot;&quot;_-"/>
    <numFmt numFmtId="188" formatCode="_-\ #,##0.00_-;\-\ #,##0.00_-;_ &quot;&quot;_-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_(* #,##0.0_);_(* \(#,##0.0\);_(* &quot;-&quot;_);_(@_)"/>
    <numFmt numFmtId="194" formatCode="_(* #,##0.00_);_(* \(#,##0.00\);_(* &quot;-&quot;_);_(@_)"/>
    <numFmt numFmtId="195" formatCode="_(* #,##0.000_);_(* \(#,##0.000\);_(* &quot;-&quot;_);_(@_)"/>
    <numFmt numFmtId="196" formatCode="_(* #,##0.0000_);_(* \(#,##0.0000\);_(* &quot;-&quot;_);_(@_)"/>
    <numFmt numFmtId="197" formatCode="0_)"/>
    <numFmt numFmtId="198" formatCode="0.00_ "/>
    <numFmt numFmtId="199" formatCode="#,##0.00_ "/>
    <numFmt numFmtId="200" formatCode="#,##0_ "/>
    <numFmt numFmtId="201" formatCode="_-\ #,##0_-;\-\ #,##0_-;_-\ &quot;-&quot;_-"/>
    <numFmt numFmtId="202" formatCode="_-\ #,##0\-;\-\ #,##0\-;_-\ &quot;-&quot;\-"/>
    <numFmt numFmtId="203" formatCode="\-\ #,##0_-;\-\ #,##0_-;\-\ &quot;-&quot;_-"/>
    <numFmt numFmtId="204" formatCode="_-\ #,##0.0_-;\-\ #,##0.0_-;_ &quot;&quot;_-"/>
    <numFmt numFmtId="205" formatCode="0.0000"/>
    <numFmt numFmtId="206" formatCode="#,##0.0000"/>
    <numFmt numFmtId="207" formatCode="_(* #,##0.00_);_(* \(#,##0.00\);_(* &quot;&quot;??_);_(@_)"/>
    <numFmt numFmtId="208" formatCode="_(* #,##0.0_);_(* \(#,##0.0\);_(* &quot;&quot;??_);_(@_)"/>
  </numFmts>
  <fonts count="26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2"/>
      <name val="新細明體"/>
      <family val="1"/>
    </font>
    <font>
      <sz val="12"/>
      <name val="細明體"/>
      <family val="3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9"/>
      <name val="新細明體"/>
      <family val="1"/>
    </font>
    <font>
      <b/>
      <sz val="12"/>
      <name val="華康中黑體"/>
      <family val="3"/>
    </font>
    <font>
      <b/>
      <sz val="20"/>
      <name val="細明體"/>
      <family val="3"/>
    </font>
    <font>
      <b/>
      <sz val="20"/>
      <name val="Times New Roman"/>
      <family val="1"/>
    </font>
    <font>
      <b/>
      <sz val="28"/>
      <name val="細明體"/>
      <family val="3"/>
    </font>
    <font>
      <sz val="12"/>
      <name val="華康中黑體"/>
      <family val="3"/>
    </font>
    <font>
      <sz val="12"/>
      <color indexed="8"/>
      <name val="細明體"/>
      <family val="3"/>
    </font>
    <font>
      <sz val="10"/>
      <name val="細明體"/>
      <family val="3"/>
    </font>
    <font>
      <b/>
      <sz val="10"/>
      <name val="華康中黑體"/>
      <family val="3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細明體"/>
      <family val="3"/>
    </font>
    <font>
      <sz val="10"/>
      <color indexed="10"/>
      <name val="細明體"/>
      <family val="3"/>
    </font>
    <font>
      <sz val="10"/>
      <name val="華康中黑體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hair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4" fillId="0" borderId="0" applyBorder="0" applyAlignment="0">
      <protection/>
    </xf>
    <xf numFmtId="180" fontId="5" fillId="2" borderId="1" applyNumberFormat="0" applyFont="0" applyFill="0" applyBorder="0">
      <alignment horizontal="center" vertical="center"/>
      <protection/>
    </xf>
    <xf numFmtId="183" fontId="6" fillId="0" borderId="0">
      <alignment/>
      <protection/>
    </xf>
    <xf numFmtId="0" fontId="7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9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179" fontId="0" fillId="0" borderId="0" xfId="21" applyFont="1" applyAlignment="1">
      <alignment/>
    </xf>
    <xf numFmtId="179" fontId="13" fillId="0" borderId="0" xfId="21" applyFont="1" applyAlignment="1">
      <alignment/>
    </xf>
    <xf numFmtId="179" fontId="9" fillId="0" borderId="0" xfId="21" applyAlignment="1">
      <alignment horizontal="distributed" vertical="center"/>
    </xf>
    <xf numFmtId="179" fontId="9" fillId="0" borderId="0" xfId="21" applyFont="1" applyAlignment="1">
      <alignment horizontal="left" vertical="center"/>
    </xf>
    <xf numFmtId="179" fontId="9" fillId="0" borderId="0" xfId="21" applyAlignment="1">
      <alignment/>
    </xf>
    <xf numFmtId="179" fontId="14" fillId="0" borderId="0" xfId="21" applyFont="1" applyAlignment="1">
      <alignment horizontal="right" vertical="center"/>
    </xf>
    <xf numFmtId="179" fontId="16" fillId="0" borderId="0" xfId="21" applyFont="1" applyAlignment="1">
      <alignment horizontal="centerContinuous" vertical="center"/>
    </xf>
    <xf numFmtId="179" fontId="0" fillId="0" borderId="0" xfId="21" applyFont="1" applyAlignment="1">
      <alignment horizontal="centerContinuous" vertical="center"/>
    </xf>
    <xf numFmtId="179" fontId="13" fillId="0" borderId="0" xfId="21" applyFont="1" applyAlignment="1">
      <alignment vertical="center"/>
    </xf>
    <xf numFmtId="179" fontId="9" fillId="0" borderId="0" xfId="21" applyFont="1" applyAlignment="1">
      <alignment horizontal="centerContinuous" vertical="center"/>
    </xf>
    <xf numFmtId="179" fontId="9" fillId="0" borderId="0" xfId="21" applyFont="1" applyAlignment="1">
      <alignment/>
    </xf>
    <xf numFmtId="179" fontId="9" fillId="0" borderId="0" xfId="21" applyFont="1" applyAlignment="1">
      <alignment horizontal="right" vertical="center"/>
    </xf>
    <xf numFmtId="179" fontId="9" fillId="0" borderId="0" xfId="21" applyBorder="1" applyAlignment="1">
      <alignment/>
    </xf>
    <xf numFmtId="49" fontId="8" fillId="0" borderId="2" xfId="21" applyNumberFormat="1" applyFont="1" applyBorder="1" applyAlignment="1">
      <alignment horizontal="distributed" vertical="center"/>
    </xf>
    <xf numFmtId="49" fontId="8" fillId="0" borderId="3" xfId="21" applyNumberFormat="1" applyFont="1" applyBorder="1" applyAlignment="1">
      <alignment horizontal="distributed" vertical="center"/>
    </xf>
    <xf numFmtId="49" fontId="9" fillId="0" borderId="4" xfId="21" applyNumberFormat="1" applyBorder="1" applyAlignment="1">
      <alignment horizontal="distributed" vertical="center"/>
    </xf>
    <xf numFmtId="49" fontId="9" fillId="0" borderId="5" xfId="21" applyNumberFormat="1" applyBorder="1" applyAlignment="1">
      <alignment horizontal="distributed" vertical="center"/>
    </xf>
    <xf numFmtId="49" fontId="18" fillId="0" borderId="5" xfId="21" applyNumberFormat="1" applyFont="1" applyBorder="1" applyAlignment="1">
      <alignment horizontal="distributed" vertical="center"/>
    </xf>
    <xf numFmtId="49" fontId="9" fillId="0" borderId="6" xfId="21" applyNumberFormat="1" applyBorder="1" applyAlignment="1">
      <alignment horizontal="distributed" vertical="center"/>
    </xf>
    <xf numFmtId="179" fontId="9" fillId="0" borderId="0" xfId="21" applyBorder="1" applyAlignment="1">
      <alignment horizontal="distributed" vertical="center"/>
    </xf>
    <xf numFmtId="179" fontId="9" fillId="0" borderId="0" xfId="21" applyFont="1" applyBorder="1" applyAlignment="1">
      <alignment horizontal="left" vertical="center"/>
    </xf>
    <xf numFmtId="179" fontId="9" fillId="0" borderId="0" xfId="21" applyBorder="1" applyAlignment="1">
      <alignment vertical="center"/>
    </xf>
    <xf numFmtId="179" fontId="9" fillId="0" borderId="0" xfId="21" applyAlignment="1">
      <alignment vertical="center"/>
    </xf>
    <xf numFmtId="179" fontId="19" fillId="0" borderId="0" xfId="21" applyFont="1" applyAlignment="1">
      <alignment vertical="center"/>
    </xf>
    <xf numFmtId="179" fontId="19" fillId="0" borderId="0" xfId="21" applyFont="1" applyAlignment="1">
      <alignment horizontal="left" vertical="center"/>
    </xf>
    <xf numFmtId="179" fontId="19" fillId="0" borderId="0" xfId="21" applyFont="1" applyFill="1" applyAlignment="1">
      <alignment vertical="center"/>
    </xf>
    <xf numFmtId="179" fontId="21" fillId="0" borderId="0" xfId="21" applyFont="1" applyAlignment="1">
      <alignment vertical="center"/>
    </xf>
    <xf numFmtId="179" fontId="19" fillId="0" borderId="0" xfId="21" applyFont="1" applyBorder="1" applyAlignment="1">
      <alignment vertical="center"/>
    </xf>
    <xf numFmtId="207" fontId="21" fillId="0" borderId="0" xfId="21" applyNumberFormat="1" applyFont="1" applyAlignment="1">
      <alignment vertical="center"/>
    </xf>
    <xf numFmtId="179" fontId="19" fillId="0" borderId="0" xfId="21" applyFont="1" applyAlignment="1">
      <alignment horizontal="center" vertical="center" wrapText="1"/>
    </xf>
    <xf numFmtId="179" fontId="23" fillId="0" borderId="0" xfId="21" applyFont="1" applyAlignment="1">
      <alignment vertical="center"/>
    </xf>
    <xf numFmtId="179" fontId="22" fillId="0" borderId="0" xfId="21" applyFont="1" applyAlignment="1" applyProtection="1">
      <alignment vertical="center"/>
      <protection locked="0"/>
    </xf>
    <xf numFmtId="179" fontId="19" fillId="0" borderId="0" xfId="21" applyFont="1" applyBorder="1" applyAlignment="1" quotePrefix="1">
      <alignment horizontal="center" vertical="center"/>
    </xf>
    <xf numFmtId="179" fontId="22" fillId="0" borderId="0" xfId="21" applyFont="1" applyFill="1" applyAlignment="1" applyProtection="1">
      <alignment vertical="center"/>
      <protection locked="0"/>
    </xf>
    <xf numFmtId="179" fontId="22" fillId="0" borderId="0" xfId="21" applyFont="1" applyAlignment="1">
      <alignment vertical="center"/>
    </xf>
    <xf numFmtId="179" fontId="19" fillId="0" borderId="0" xfId="21" applyFont="1" applyBorder="1" applyAlignment="1">
      <alignment horizontal="center" vertical="center"/>
    </xf>
    <xf numFmtId="207" fontId="21" fillId="0" borderId="0" xfId="21" applyNumberFormat="1" applyFont="1" applyFill="1" applyAlignment="1">
      <alignment vertical="center"/>
    </xf>
    <xf numFmtId="179" fontId="19" fillId="0" borderId="0" xfId="21" applyFont="1" applyFill="1" applyBorder="1" applyAlignment="1">
      <alignment horizontal="center" vertical="center"/>
    </xf>
    <xf numFmtId="179" fontId="21" fillId="0" borderId="0" xfId="21" applyFont="1" applyFill="1" applyAlignment="1">
      <alignment vertical="center"/>
    </xf>
    <xf numFmtId="179" fontId="23" fillId="0" borderId="0" xfId="21" applyFont="1" applyFill="1" applyAlignment="1">
      <alignment vertical="center"/>
    </xf>
    <xf numFmtId="179" fontId="21" fillId="0" borderId="0" xfId="21" applyNumberFormat="1" applyFont="1" applyAlignment="1">
      <alignment vertical="center"/>
    </xf>
    <xf numFmtId="179" fontId="24" fillId="0" borderId="0" xfId="21" applyFont="1" applyAlignment="1">
      <alignment vertical="center"/>
    </xf>
    <xf numFmtId="179" fontId="24" fillId="0" borderId="0" xfId="21" applyFont="1" applyAlignment="1">
      <alignment horizontal="center" vertical="center"/>
    </xf>
    <xf numFmtId="179" fontId="19" fillId="0" borderId="0" xfId="21" applyFont="1" applyFill="1" applyAlignment="1">
      <alignment horizontal="center" vertical="center"/>
    </xf>
    <xf numFmtId="179" fontId="19" fillId="0" borderId="0" xfId="21" applyFont="1" applyFill="1" applyAlignment="1">
      <alignment horizontal="center" vertical="center" wrapText="1"/>
    </xf>
    <xf numFmtId="179" fontId="22" fillId="0" borderId="0" xfId="21" applyFont="1" applyFill="1" applyAlignment="1">
      <alignment vertical="center"/>
    </xf>
    <xf numFmtId="179" fontId="22" fillId="0" borderId="0" xfId="21" applyFont="1" applyFill="1" applyBorder="1" applyAlignment="1" applyProtection="1">
      <alignment vertical="center"/>
      <protection locked="0"/>
    </xf>
    <xf numFmtId="207" fontId="22" fillId="0" borderId="0" xfId="21" applyNumberFormat="1" applyFont="1" applyFill="1" applyBorder="1" applyAlignment="1" applyProtection="1">
      <alignment vertical="center"/>
      <protection locked="0"/>
    </xf>
    <xf numFmtId="179" fontId="22" fillId="0" borderId="0" xfId="21" applyFont="1" applyFill="1" applyBorder="1" applyAlignment="1">
      <alignment vertical="center"/>
    </xf>
    <xf numFmtId="179" fontId="19" fillId="0" borderId="0" xfId="21" applyFont="1" applyFill="1" applyBorder="1" applyAlignment="1">
      <alignment vertical="center"/>
    </xf>
    <xf numFmtId="179" fontId="22" fillId="0" borderId="6" xfId="21" applyFont="1" applyFill="1" applyBorder="1" applyAlignment="1" applyProtection="1">
      <alignment vertical="center"/>
      <protection locked="0"/>
    </xf>
    <xf numFmtId="179" fontId="19" fillId="0" borderId="6" xfId="21" applyFont="1" applyFill="1" applyBorder="1" applyAlignment="1">
      <alignment horizontal="center" vertical="center"/>
    </xf>
    <xf numFmtId="179" fontId="22" fillId="0" borderId="6" xfId="21" applyFont="1" applyFill="1" applyBorder="1" applyAlignment="1">
      <alignment vertical="center"/>
    </xf>
    <xf numFmtId="207" fontId="21" fillId="0" borderId="0" xfId="21" applyNumberFormat="1" applyFont="1" applyFill="1" applyBorder="1" applyAlignment="1">
      <alignment vertical="center"/>
    </xf>
    <xf numFmtId="179" fontId="19" fillId="0" borderId="0" xfId="21" applyFont="1" applyFill="1" applyBorder="1" applyAlignment="1">
      <alignment horizontal="center" vertical="center" wrapText="1"/>
    </xf>
    <xf numFmtId="208" fontId="21" fillId="0" borderId="0" xfId="21" applyNumberFormat="1" applyFont="1" applyFill="1" applyBorder="1" applyAlignment="1">
      <alignment vertical="center"/>
    </xf>
    <xf numFmtId="179" fontId="21" fillId="0" borderId="0" xfId="21" applyFont="1" applyFill="1" applyBorder="1" applyAlignment="1">
      <alignment vertical="center"/>
    </xf>
    <xf numFmtId="179" fontId="23" fillId="0" borderId="0" xfId="21" applyFont="1" applyFill="1" applyBorder="1" applyAlignment="1">
      <alignment vertical="center"/>
    </xf>
    <xf numFmtId="179" fontId="0" fillId="0" borderId="0" xfId="21" applyFont="1" applyAlignment="1">
      <alignment vertical="center"/>
    </xf>
    <xf numFmtId="179" fontId="19" fillId="0" borderId="0" xfId="21" applyFont="1" applyAlignment="1">
      <alignment horizontal="center" vertical="center"/>
    </xf>
    <xf numFmtId="179" fontId="19" fillId="0" borderId="0" xfId="21" applyFont="1" applyAlignment="1" quotePrefix="1">
      <alignment horizontal="center" vertical="center" wrapText="1"/>
    </xf>
    <xf numFmtId="179" fontId="22" fillId="0" borderId="0" xfId="21" applyFont="1" applyBorder="1" applyAlignment="1" applyProtection="1">
      <alignment vertical="center"/>
      <protection locked="0"/>
    </xf>
    <xf numFmtId="179" fontId="22" fillId="0" borderId="0" xfId="21" applyFont="1" applyBorder="1" applyAlignment="1">
      <alignment vertical="center"/>
    </xf>
    <xf numFmtId="179" fontId="20" fillId="0" borderId="0" xfId="21" applyFont="1" applyAlignment="1" quotePrefix="1">
      <alignment horizontal="left" vertical="center"/>
    </xf>
    <xf numFmtId="179" fontId="21" fillId="0" borderId="6" xfId="21" applyFont="1" applyBorder="1" applyAlignment="1">
      <alignment vertical="center"/>
    </xf>
    <xf numFmtId="179" fontId="19" fillId="0" borderId="6" xfId="21" applyFont="1" applyBorder="1" applyAlignment="1" quotePrefix="1">
      <alignment horizontal="center" vertical="center" wrapText="1"/>
    </xf>
    <xf numFmtId="179" fontId="21" fillId="0" borderId="0" xfId="21" applyFont="1" applyBorder="1" applyAlignment="1">
      <alignment vertical="center"/>
    </xf>
    <xf numFmtId="179" fontId="23" fillId="0" borderId="0" xfId="21" applyFont="1" applyBorder="1" applyAlignment="1">
      <alignment vertical="center"/>
    </xf>
    <xf numFmtId="179" fontId="19" fillId="0" borderId="0" xfId="21" applyFont="1" applyAlignment="1" quotePrefix="1">
      <alignment horizontal="left" vertical="center" wrapText="1"/>
    </xf>
    <xf numFmtId="179" fontId="19" fillId="0" borderId="0" xfId="21" applyFont="1" applyBorder="1" applyAlignment="1" quotePrefix="1">
      <alignment horizontal="left" vertical="center"/>
    </xf>
    <xf numFmtId="207" fontId="21" fillId="0" borderId="0" xfId="21" applyNumberFormat="1" applyFont="1" applyBorder="1" applyAlignment="1">
      <alignment vertical="center"/>
    </xf>
    <xf numFmtId="49" fontId="19" fillId="0" borderId="0" xfId="21" applyNumberFormat="1" applyFont="1" applyAlignment="1">
      <alignment horizontal="center" vertical="center"/>
    </xf>
    <xf numFmtId="179" fontId="22" fillId="0" borderId="6" xfId="21" applyFont="1" applyBorder="1" applyAlignment="1">
      <alignment vertical="center"/>
    </xf>
    <xf numFmtId="179" fontId="19" fillId="0" borderId="6" xfId="21" applyFont="1" applyBorder="1" applyAlignment="1">
      <alignment horizontal="left" vertical="center"/>
    </xf>
    <xf numFmtId="179" fontId="19" fillId="0" borderId="6" xfId="21" applyFont="1" applyBorder="1" applyAlignment="1">
      <alignment vertical="center"/>
    </xf>
    <xf numFmtId="179" fontId="17" fillId="0" borderId="0" xfId="21" applyFont="1" applyAlignment="1">
      <alignment horizontal="left"/>
    </xf>
    <xf numFmtId="179" fontId="13" fillId="0" borderId="0" xfId="21" applyFont="1" applyAlignment="1">
      <alignment horizontal="left"/>
    </xf>
    <xf numFmtId="179" fontId="0" fillId="0" borderId="0" xfId="21" applyFont="1" applyAlignment="1">
      <alignment horizontal="distributed" vertical="center"/>
    </xf>
    <xf numFmtId="179" fontId="0" fillId="0" borderId="0" xfId="21" applyFont="1" applyAlignment="1">
      <alignment/>
    </xf>
    <xf numFmtId="49" fontId="20" fillId="0" borderId="6" xfId="21" applyNumberFormat="1" applyFont="1" applyBorder="1" applyAlignment="1">
      <alignment horizontal="center" vertical="center"/>
    </xf>
    <xf numFmtId="49" fontId="19" fillId="0" borderId="0" xfId="21" applyNumberFormat="1" applyFont="1" applyAlignment="1">
      <alignment horizontal="center" vertical="center"/>
    </xf>
    <xf numFmtId="49" fontId="20" fillId="0" borderId="0" xfId="21" applyNumberFormat="1" applyFont="1" applyAlignment="1" quotePrefix="1">
      <alignment horizontal="center" vertical="center"/>
    </xf>
    <xf numFmtId="49" fontId="20" fillId="0" borderId="0" xfId="21" applyNumberFormat="1" applyFont="1" applyAlignment="1">
      <alignment horizontal="distributed" vertical="center"/>
    </xf>
    <xf numFmtId="49" fontId="25" fillId="0" borderId="0" xfId="21" applyNumberFormat="1" applyFont="1" applyAlignment="1">
      <alignment horizontal="distributed" vertical="center"/>
    </xf>
    <xf numFmtId="49" fontId="19" fillId="0" borderId="0" xfId="21" applyNumberFormat="1" applyFont="1" applyBorder="1" applyAlignment="1">
      <alignment horizontal="center" vertical="center"/>
    </xf>
    <xf numFmtId="49" fontId="20" fillId="0" borderId="0" xfId="21" applyNumberFormat="1" applyFont="1" applyBorder="1" applyAlignment="1">
      <alignment horizontal="distributed" vertical="center"/>
    </xf>
    <xf numFmtId="49" fontId="25" fillId="0" borderId="0" xfId="21" applyNumberFormat="1" applyFont="1" applyBorder="1" applyAlignment="1">
      <alignment horizontal="distributed" vertical="center"/>
    </xf>
    <xf numFmtId="49" fontId="25" fillId="0" borderId="0" xfId="21" applyNumberFormat="1" applyFont="1" applyBorder="1" applyAlignment="1" quotePrefix="1">
      <alignment horizontal="distributed" vertical="center"/>
    </xf>
    <xf numFmtId="49" fontId="19" fillId="0" borderId="0" xfId="21" applyNumberFormat="1" applyFont="1" applyAlignment="1" quotePrefix="1">
      <alignment horizontal="distributed" vertical="center"/>
    </xf>
    <xf numFmtId="49" fontId="19" fillId="0" borderId="0" xfId="21" applyNumberFormat="1" applyFont="1" applyBorder="1" applyAlignment="1" quotePrefix="1">
      <alignment horizontal="distributed" vertical="center"/>
    </xf>
    <xf numFmtId="49" fontId="20" fillId="0" borderId="0" xfId="21" applyNumberFormat="1" applyFont="1" applyBorder="1" applyAlignment="1">
      <alignment horizontal="distributed" vertical="center" wrapText="1"/>
    </xf>
    <xf numFmtId="49" fontId="19" fillId="0" borderId="0" xfId="21" applyNumberFormat="1" applyFont="1" applyAlignment="1">
      <alignment horizontal="distributed" vertical="center"/>
    </xf>
    <xf numFmtId="49" fontId="20" fillId="0" borderId="0" xfId="21" applyNumberFormat="1" applyFont="1" applyAlignment="1">
      <alignment horizontal="center" vertical="center"/>
    </xf>
    <xf numFmtId="49" fontId="20" fillId="0" borderId="0" xfId="21" applyNumberFormat="1" applyFont="1" applyAlignment="1" quotePrefix="1">
      <alignment horizontal="distributed" vertical="center"/>
    </xf>
    <xf numFmtId="49" fontId="20" fillId="0" borderId="0" xfId="21" applyNumberFormat="1" applyFont="1" applyFill="1" applyBorder="1" applyAlignment="1">
      <alignment horizontal="distributed" vertical="center"/>
    </xf>
    <xf numFmtId="49" fontId="19" fillId="0" borderId="0" xfId="21" applyNumberFormat="1" applyFont="1" applyFill="1" applyBorder="1" applyAlignment="1">
      <alignment horizontal="distributed" vertical="center"/>
    </xf>
    <xf numFmtId="49" fontId="19" fillId="0" borderId="0" xfId="21" applyNumberFormat="1" applyFont="1" applyFill="1" applyAlignment="1">
      <alignment horizontal="distributed" vertical="center"/>
    </xf>
    <xf numFmtId="49" fontId="13" fillId="0" borderId="0" xfId="21" applyNumberFormat="1" applyFont="1" applyAlignment="1">
      <alignment horizontal="center" vertical="center"/>
    </xf>
    <xf numFmtId="49" fontId="19" fillId="0" borderId="0" xfId="21" applyNumberFormat="1" applyFont="1" applyFill="1" applyBorder="1" applyAlignment="1" quotePrefix="1">
      <alignment horizontal="distributed" vertical="center"/>
    </xf>
    <xf numFmtId="49" fontId="19" fillId="0" borderId="6" xfId="21" applyNumberFormat="1" applyFont="1" applyFill="1" applyBorder="1" applyAlignment="1" quotePrefix="1">
      <alignment horizontal="distributed" vertical="center"/>
    </xf>
    <xf numFmtId="49" fontId="19" fillId="0" borderId="0" xfId="21" applyNumberFormat="1" applyFont="1" applyFill="1" applyAlignment="1" quotePrefix="1">
      <alignment horizontal="distributed" vertical="center"/>
    </xf>
    <xf numFmtId="49" fontId="20" fillId="0" borderId="0" xfId="21" applyNumberFormat="1" applyFont="1" applyFill="1" applyAlignment="1">
      <alignment horizontal="distributed" vertical="center"/>
    </xf>
    <xf numFmtId="49" fontId="20" fillId="0" borderId="0" xfId="21" applyNumberFormat="1" applyFont="1" applyFill="1" applyAlignment="1" quotePrefix="1">
      <alignment horizontal="distributed" vertical="center"/>
    </xf>
    <xf numFmtId="49" fontId="19" fillId="0" borderId="0" xfId="21" applyNumberFormat="1" applyFont="1" applyBorder="1" applyAlignment="1">
      <alignment horizontal="distributed" vertical="center"/>
    </xf>
    <xf numFmtId="49" fontId="13" fillId="0" borderId="7" xfId="21" applyNumberFormat="1" applyFont="1" applyBorder="1" applyAlignment="1">
      <alignment horizontal="center" vertical="center"/>
    </xf>
    <xf numFmtId="49" fontId="9" fillId="0" borderId="8" xfId="21" applyNumberFormat="1" applyFont="1" applyBorder="1" applyAlignment="1">
      <alignment horizontal="distributed" vertical="center" wrapText="1"/>
    </xf>
    <xf numFmtId="49" fontId="9" fillId="0" borderId="7" xfId="21" applyNumberFormat="1" applyBorder="1" applyAlignment="1">
      <alignment horizontal="distributed" vertical="center" wrapText="1"/>
    </xf>
    <xf numFmtId="49" fontId="9" fillId="0" borderId="9" xfId="21" applyNumberFormat="1" applyBorder="1" applyAlignment="1">
      <alignment horizontal="distributed" vertical="center" wrapText="1"/>
    </xf>
    <xf numFmtId="49" fontId="9" fillId="0" borderId="10" xfId="21" applyNumberFormat="1" applyBorder="1" applyAlignment="1">
      <alignment horizontal="distributed" vertical="center" wrapText="1"/>
    </xf>
    <xf numFmtId="179" fontId="14" fillId="0" borderId="0" xfId="21" applyFont="1" applyAlignment="1">
      <alignment vertical="center"/>
    </xf>
    <xf numFmtId="179" fontId="14" fillId="0" borderId="0" xfId="21" applyFont="1" applyAlignment="1" quotePrefix="1">
      <alignment vertical="center"/>
    </xf>
    <xf numFmtId="49" fontId="8" fillId="0" borderId="7" xfId="21" applyNumberFormat="1" applyFont="1" applyBorder="1" applyAlignment="1">
      <alignment horizontal="distributed" vertical="center"/>
    </xf>
    <xf numFmtId="49" fontId="9" fillId="0" borderId="11" xfId="21" applyNumberFormat="1" applyBorder="1" applyAlignment="1">
      <alignment horizontal="distributed" vertical="center"/>
    </xf>
    <xf numFmtId="49" fontId="9" fillId="0" borderId="10" xfId="21" applyNumberFormat="1" applyBorder="1" applyAlignment="1">
      <alignment horizontal="distributed" vertical="center"/>
    </xf>
    <xf numFmtId="49" fontId="9" fillId="0" borderId="12" xfId="21" applyNumberFormat="1" applyBorder="1" applyAlignment="1">
      <alignment horizontal="distributed" vertical="center"/>
    </xf>
    <xf numFmtId="49" fontId="9" fillId="0" borderId="8" xfId="21" applyNumberFormat="1" applyFont="1" applyBorder="1" applyAlignment="1">
      <alignment horizontal="distributed" vertical="center"/>
    </xf>
    <xf numFmtId="49" fontId="9" fillId="0" borderId="11" xfId="21" applyNumberFormat="1" applyFont="1" applyBorder="1" applyAlignment="1">
      <alignment horizontal="distributed" vertical="center"/>
    </xf>
    <xf numFmtId="49" fontId="9" fillId="0" borderId="13" xfId="21" applyNumberFormat="1" applyFont="1" applyBorder="1" applyAlignment="1">
      <alignment horizontal="distributed" vertical="center"/>
    </xf>
    <xf numFmtId="49" fontId="9" fillId="0" borderId="14" xfId="21" applyNumberFormat="1" applyFont="1" applyBorder="1" applyAlignment="1">
      <alignment horizontal="distributed" vertical="center"/>
    </xf>
    <xf numFmtId="49" fontId="9" fillId="0" borderId="15" xfId="21" applyNumberFormat="1" applyFont="1" applyBorder="1" applyAlignment="1">
      <alignment horizontal="distributed" vertical="center"/>
    </xf>
    <xf numFmtId="49" fontId="9" fillId="0" borderId="5" xfId="21" applyNumberFormat="1" applyFont="1" applyBorder="1" applyAlignment="1">
      <alignment horizontal="distributed" vertical="center"/>
    </xf>
    <xf numFmtId="49" fontId="9" fillId="0" borderId="16" xfId="21" applyNumberFormat="1" applyFont="1" applyBorder="1" applyAlignment="1">
      <alignment horizontal="distributed" vertical="center"/>
    </xf>
    <xf numFmtId="49" fontId="9" fillId="0" borderId="17" xfId="21" applyNumberFormat="1" applyBorder="1" applyAlignment="1">
      <alignment horizontal="distributed" vertical="center"/>
    </xf>
    <xf numFmtId="49" fontId="9" fillId="0" borderId="4" xfId="21" applyNumberFormat="1" applyBorder="1" applyAlignment="1">
      <alignment horizontal="distributed" vertical="center"/>
    </xf>
    <xf numFmtId="49" fontId="9" fillId="0" borderId="9" xfId="21" applyNumberFormat="1" applyBorder="1" applyAlignment="1">
      <alignment horizontal="distributed" vertical="center"/>
    </xf>
  </cellXfs>
  <cellStyles count="14">
    <cellStyle name="Normal" xfId="0"/>
    <cellStyle name="eng" xfId="15"/>
    <cellStyle name="lu" xfId="16"/>
    <cellStyle name="Normal - Style1" xfId="17"/>
    <cellStyle name="Normal_Basic Assumptions" xfId="18"/>
    <cellStyle name="Comma" xfId="19"/>
    <cellStyle name="Comma [0]" xfId="20"/>
    <cellStyle name="千分位_丁二(5)金融保險" xfId="21"/>
    <cellStyle name="Followed Hyperlink" xfId="22"/>
    <cellStyle name="Percent" xfId="23"/>
    <cellStyle name="Currency" xfId="24"/>
    <cellStyle name="Currency [0]" xfId="25"/>
    <cellStyle name="貨幣[0]_A-DET07" xfId="26"/>
    <cellStyle name="Hyperlink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/>
  <dimension ref="A1:AK116"/>
  <sheetViews>
    <sheetView tabSelected="1" view="pageBreakPreview" zoomScaleSheetLayoutView="100" workbookViewId="0" topLeftCell="E1">
      <selection activeCell="G8" sqref="G8"/>
    </sheetView>
  </sheetViews>
  <sheetFormatPr defaultColWidth="9.00390625" defaultRowHeight="15.75"/>
  <cols>
    <col min="1" max="1" width="17.00390625" style="1" customWidth="1"/>
    <col min="2" max="2" width="16.375" style="1" customWidth="1"/>
    <col min="3" max="3" width="1.625" style="77" customWidth="1"/>
    <col min="4" max="4" width="31.00390625" style="3" customWidth="1"/>
    <col min="5" max="5" width="11.125" style="4" customWidth="1"/>
    <col min="6" max="6" width="20.00390625" style="5" customWidth="1"/>
    <col min="7" max="7" width="22.25390625" style="5" customWidth="1"/>
    <col min="8" max="8" width="21.75390625" style="5" customWidth="1"/>
    <col min="9" max="9" width="21.50390625" style="5" customWidth="1"/>
    <col min="10" max="10" width="16.125" style="5" customWidth="1"/>
    <col min="11" max="11" width="15.375" style="5" customWidth="1"/>
    <col min="12" max="12" width="13.25390625" style="5" customWidth="1"/>
    <col min="13" max="16384" width="9.00390625" style="5" customWidth="1"/>
  </cols>
  <sheetData>
    <row r="1" ht="17.25" customHeight="1">
      <c r="C1" s="2"/>
    </row>
    <row r="2" spans="2:12" ht="33.75" customHeight="1">
      <c r="B2" s="6"/>
      <c r="C2" s="6"/>
      <c r="D2" s="6"/>
      <c r="E2" s="6"/>
      <c r="F2" s="6" t="s">
        <v>71</v>
      </c>
      <c r="G2" s="110" t="s">
        <v>69</v>
      </c>
      <c r="H2" s="111"/>
      <c r="I2" s="111"/>
      <c r="J2" s="7"/>
      <c r="K2" s="7"/>
      <c r="L2" s="7"/>
    </row>
    <row r="3" spans="1:12" s="11" customFormat="1" ht="20.25" customHeight="1" thickBot="1">
      <c r="A3" s="8"/>
      <c r="B3" s="8"/>
      <c r="C3" s="9"/>
      <c r="D3" s="10"/>
      <c r="E3" s="4"/>
      <c r="F3" s="10"/>
      <c r="G3" s="10"/>
      <c r="H3" s="10"/>
      <c r="I3" s="10"/>
      <c r="K3" s="12" t="s">
        <v>40</v>
      </c>
      <c r="L3" s="10"/>
    </row>
    <row r="4" spans="1:12" ht="17.25" customHeight="1">
      <c r="A4" s="112" t="s">
        <v>41</v>
      </c>
      <c r="B4" s="113"/>
      <c r="C4" s="116" t="s">
        <v>42</v>
      </c>
      <c r="D4" s="117"/>
      <c r="E4" s="122" t="s">
        <v>0</v>
      </c>
      <c r="F4" s="116" t="s">
        <v>43</v>
      </c>
      <c r="G4" s="117" t="s">
        <v>44</v>
      </c>
      <c r="H4" s="116" t="s">
        <v>45</v>
      </c>
      <c r="I4" s="113"/>
      <c r="J4" s="106" t="s">
        <v>46</v>
      </c>
      <c r="K4" s="107"/>
      <c r="L4" s="13"/>
    </row>
    <row r="5" spans="1:12" ht="22.5" customHeight="1">
      <c r="A5" s="114"/>
      <c r="B5" s="115"/>
      <c r="C5" s="118"/>
      <c r="D5" s="119"/>
      <c r="E5" s="123"/>
      <c r="F5" s="125"/>
      <c r="G5" s="115"/>
      <c r="H5" s="125"/>
      <c r="I5" s="115"/>
      <c r="J5" s="108"/>
      <c r="K5" s="109"/>
      <c r="L5" s="13"/>
    </row>
    <row r="6" spans="1:11" ht="33.75" customHeight="1" thickBot="1">
      <c r="A6" s="14" t="s">
        <v>47</v>
      </c>
      <c r="B6" s="15" t="s">
        <v>1</v>
      </c>
      <c r="C6" s="120"/>
      <c r="D6" s="121"/>
      <c r="E6" s="124"/>
      <c r="F6" s="16" t="s">
        <v>2</v>
      </c>
      <c r="G6" s="16" t="s">
        <v>1</v>
      </c>
      <c r="H6" s="17" t="s">
        <v>2</v>
      </c>
      <c r="I6" s="18" t="s">
        <v>1</v>
      </c>
      <c r="J6" s="16" t="s">
        <v>2</v>
      </c>
      <c r="K6" s="19" t="s">
        <v>1</v>
      </c>
    </row>
    <row r="7" spans="1:12" s="23" customFormat="1" ht="15" customHeight="1">
      <c r="A7" s="20"/>
      <c r="B7" s="20"/>
      <c r="C7" s="105"/>
      <c r="D7" s="105"/>
      <c r="E7" s="21"/>
      <c r="F7" s="20"/>
      <c r="G7" s="20"/>
      <c r="H7" s="20"/>
      <c r="I7" s="20"/>
      <c r="J7" s="20"/>
      <c r="K7" s="20"/>
      <c r="L7" s="22"/>
    </row>
    <row r="8" spans="3:12" s="24" customFormat="1" ht="21" customHeight="1">
      <c r="C8" s="83" t="s">
        <v>48</v>
      </c>
      <c r="D8" s="83"/>
      <c r="E8" s="25"/>
      <c r="G8" s="26"/>
      <c r="J8" s="27"/>
      <c r="L8" s="28"/>
    </row>
    <row r="9" spans="1:11" s="31" customFormat="1" ht="27" customHeight="1">
      <c r="A9" s="29">
        <f>SUM(A10:A12)</f>
        <v>631281307003.0199</v>
      </c>
      <c r="B9" s="29">
        <f>SUM(B10:B12)</f>
        <v>15642969763.56</v>
      </c>
      <c r="C9" s="83" t="s">
        <v>3</v>
      </c>
      <c r="D9" s="83"/>
      <c r="E9" s="30" t="s">
        <v>49</v>
      </c>
      <c r="F9" s="29">
        <f>SUM(F10:F12)</f>
        <v>754027120353.62</v>
      </c>
      <c r="G9" s="29">
        <f>SUM(G10:G12)</f>
        <v>29277448822.55</v>
      </c>
      <c r="H9" s="29">
        <f>SUM(H10:H12)</f>
        <v>674193292000</v>
      </c>
      <c r="I9" s="29">
        <f>SUM(I10:I12)</f>
        <v>16033109000</v>
      </c>
      <c r="J9" s="27">
        <f>IF(SUM(H10:H12)=0,"",F9/H9*100)</f>
        <v>111.8413857421797</v>
      </c>
      <c r="K9" s="27">
        <f>IF(SUM(I10:I12)=0,"",G9/I9*100)</f>
        <v>182.606185877923</v>
      </c>
    </row>
    <row r="10" spans="1:24" s="24" customFormat="1" ht="21" customHeight="1">
      <c r="A10" s="32">
        <v>310910423501.51</v>
      </c>
      <c r="B10" s="32">
        <v>6390272177.23</v>
      </c>
      <c r="C10" s="90" t="s">
        <v>4</v>
      </c>
      <c r="D10" s="90"/>
      <c r="E10" s="33" t="s">
        <v>5</v>
      </c>
      <c r="F10" s="32">
        <v>535404527457.93</v>
      </c>
      <c r="G10" s="34">
        <v>19009816427.53</v>
      </c>
      <c r="H10" s="32">
        <v>325961000000</v>
      </c>
      <c r="I10" s="32">
        <v>5122178000</v>
      </c>
      <c r="J10" s="35">
        <f aca="true" t="shared" si="0" ref="J10:K12">IF(H10=0,"",F10/H10*100)</f>
        <v>164.25416766359473</v>
      </c>
      <c r="K10" s="35">
        <f t="shared" si="0"/>
        <v>371.12760289724406</v>
      </c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</row>
    <row r="11" spans="1:24" s="24" customFormat="1" ht="21" customHeight="1">
      <c r="A11" s="32">
        <v>319669077557.17</v>
      </c>
      <c r="B11" s="32">
        <v>9236402279.33</v>
      </c>
      <c r="C11" s="90" t="s">
        <v>6</v>
      </c>
      <c r="D11" s="90"/>
      <c r="E11" s="36" t="s">
        <v>5</v>
      </c>
      <c r="F11" s="32">
        <v>218052654869.35</v>
      </c>
      <c r="G11" s="32">
        <v>10251404519.02</v>
      </c>
      <c r="H11" s="32">
        <v>347467292000</v>
      </c>
      <c r="I11" s="32">
        <v>10887981000</v>
      </c>
      <c r="J11" s="35">
        <f t="shared" si="0"/>
        <v>62.754872153362285</v>
      </c>
      <c r="K11" s="35">
        <f t="shared" si="0"/>
        <v>94.15340198536349</v>
      </c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</row>
    <row r="12" spans="1:24" s="24" customFormat="1" ht="21" customHeight="1">
      <c r="A12" s="32">
        <v>701805944.34</v>
      </c>
      <c r="B12" s="32">
        <v>16295307</v>
      </c>
      <c r="C12" s="104" t="s">
        <v>50</v>
      </c>
      <c r="D12" s="104"/>
      <c r="E12" s="36"/>
      <c r="F12" s="32">
        <v>569938026.34</v>
      </c>
      <c r="G12" s="32">
        <v>16227876</v>
      </c>
      <c r="H12" s="32">
        <v>765000000</v>
      </c>
      <c r="I12" s="32">
        <v>22950000</v>
      </c>
      <c r="J12" s="35">
        <f t="shared" si="0"/>
        <v>74.50170278954249</v>
      </c>
      <c r="K12" s="35">
        <f t="shared" si="0"/>
        <v>70.70969934640523</v>
      </c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</row>
    <row r="13" spans="1:11" s="31" customFormat="1" ht="21" customHeight="1">
      <c r="A13" s="29">
        <f>SUM(A14:A17)</f>
        <v>6747208091616.721</v>
      </c>
      <c r="B13" s="29">
        <f>SUM(B14:B17)</f>
        <v>92660974853.86</v>
      </c>
      <c r="C13" s="83" t="s">
        <v>7</v>
      </c>
      <c r="D13" s="83"/>
      <c r="E13" s="36" t="s">
        <v>5</v>
      </c>
      <c r="F13" s="29">
        <f>SUM(F14:F17)</f>
        <v>6716285541919.4795</v>
      </c>
      <c r="G13" s="29">
        <f>SUM(G14:G17)</f>
        <v>110305614842.71</v>
      </c>
      <c r="H13" s="29">
        <f>SUM(H14:H17)</f>
        <v>7049496684000</v>
      </c>
      <c r="I13" s="29">
        <f>SUM(I14:I17)</f>
        <v>156199756000</v>
      </c>
      <c r="J13" s="27">
        <f>IF(SUM(H14:H17)=0,"",F13/H13*100)</f>
        <v>95.27326336876222</v>
      </c>
      <c r="K13" s="27">
        <f>IF(SUM(I14:I17)=0,"",G13/I13*100)</f>
        <v>70.61830163339692</v>
      </c>
    </row>
    <row r="14" spans="1:34" s="24" customFormat="1" ht="21" customHeight="1">
      <c r="A14" s="32">
        <v>268146468.26</v>
      </c>
      <c r="B14" s="32"/>
      <c r="C14" s="89" t="s">
        <v>8</v>
      </c>
      <c r="D14" s="89"/>
      <c r="E14" s="36" t="s">
        <v>5</v>
      </c>
      <c r="F14" s="32">
        <v>272086555.55</v>
      </c>
      <c r="G14" s="32"/>
      <c r="H14" s="32">
        <v>307120000</v>
      </c>
      <c r="I14" s="32"/>
      <c r="J14" s="35">
        <f aca="true" t="shared" si="1" ref="J14:K17">IF(H14=0,"",F14/H14*100)</f>
        <v>88.59291337262309</v>
      </c>
      <c r="K14" s="35">
        <f t="shared" si="1"/>
      </c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</row>
    <row r="15" spans="1:34" s="24" customFormat="1" ht="21" customHeight="1">
      <c r="A15" s="32">
        <v>6522521591670.98</v>
      </c>
      <c r="B15" s="32">
        <v>90991276379</v>
      </c>
      <c r="C15" s="89" t="s">
        <v>9</v>
      </c>
      <c r="D15" s="89"/>
      <c r="E15" s="36" t="s">
        <v>5</v>
      </c>
      <c r="F15" s="32">
        <v>6503042020260.95</v>
      </c>
      <c r="G15" s="32">
        <v>108232075663</v>
      </c>
      <c r="H15" s="32">
        <v>6861952673000</v>
      </c>
      <c r="I15" s="32">
        <v>154467786000</v>
      </c>
      <c r="J15" s="35">
        <f t="shared" si="1"/>
        <v>94.76955511291604</v>
      </c>
      <c r="K15" s="35">
        <f t="shared" si="1"/>
        <v>70.06773286891028</v>
      </c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</row>
    <row r="16" spans="1:34" s="24" customFormat="1" ht="21" customHeight="1">
      <c r="A16" s="32">
        <v>218672490658.24</v>
      </c>
      <c r="B16" s="32">
        <v>1563380249.86</v>
      </c>
      <c r="C16" s="89" t="s">
        <v>10</v>
      </c>
      <c r="D16" s="89"/>
      <c r="E16" s="36" t="s">
        <v>5</v>
      </c>
      <c r="F16" s="32">
        <v>206833463224.47</v>
      </c>
      <c r="G16" s="32">
        <v>1729821460.71</v>
      </c>
      <c r="H16" s="32">
        <v>180964918000</v>
      </c>
      <c r="I16" s="32">
        <v>1148518000</v>
      </c>
      <c r="J16" s="35">
        <f t="shared" si="1"/>
        <v>114.29478459712838</v>
      </c>
      <c r="K16" s="35">
        <f t="shared" si="1"/>
        <v>150.61335222521546</v>
      </c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</row>
    <row r="17" spans="1:34" s="24" customFormat="1" ht="21" customHeight="1">
      <c r="A17" s="32">
        <v>5745862819.24</v>
      </c>
      <c r="B17" s="32">
        <v>106318225</v>
      </c>
      <c r="C17" s="89" t="s">
        <v>11</v>
      </c>
      <c r="D17" s="89"/>
      <c r="E17" s="36" t="s">
        <v>5</v>
      </c>
      <c r="F17" s="32">
        <v>6137971878.51</v>
      </c>
      <c r="G17" s="32">
        <v>343717719</v>
      </c>
      <c r="H17" s="32">
        <v>6271973000</v>
      </c>
      <c r="I17" s="32">
        <v>583452000</v>
      </c>
      <c r="J17" s="35">
        <f t="shared" si="1"/>
        <v>97.86349332992984</v>
      </c>
      <c r="K17" s="35">
        <f t="shared" si="1"/>
        <v>58.91105335143251</v>
      </c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</row>
    <row r="18" spans="1:11" s="40" customFormat="1" ht="21" customHeight="1">
      <c r="A18" s="37">
        <f>A19</f>
        <v>937866377241.19</v>
      </c>
      <c r="B18" s="37">
        <f>B19</f>
        <v>0</v>
      </c>
      <c r="C18" s="103" t="s">
        <v>12</v>
      </c>
      <c r="D18" s="103"/>
      <c r="E18" s="38" t="s">
        <v>5</v>
      </c>
      <c r="F18" s="37">
        <f>F19</f>
        <v>981329257961.99</v>
      </c>
      <c r="G18" s="37">
        <f>G19</f>
        <v>0</v>
      </c>
      <c r="H18" s="37">
        <f>H19</f>
        <v>923163964000</v>
      </c>
      <c r="I18" s="37">
        <f>I19</f>
        <v>0</v>
      </c>
      <c r="J18" s="39">
        <f>IF(SUM(H19:H19)=0,"",F18/H18*100)</f>
        <v>106.3006460639954</v>
      </c>
      <c r="K18" s="27">
        <f>IF(SUM(I19:I19)=0,"",G18/I18*100)</f>
      </c>
    </row>
    <row r="19" spans="1:33" s="24" customFormat="1" ht="21" customHeight="1">
      <c r="A19" s="32">
        <v>937866377241.19</v>
      </c>
      <c r="B19" s="32"/>
      <c r="C19" s="89" t="s">
        <v>12</v>
      </c>
      <c r="D19" s="89"/>
      <c r="E19" s="36" t="s">
        <v>5</v>
      </c>
      <c r="F19" s="32">
        <v>981329257961.99</v>
      </c>
      <c r="G19" s="32"/>
      <c r="H19" s="32">
        <v>923163964000</v>
      </c>
      <c r="I19" s="32"/>
      <c r="J19" s="35">
        <f>IF(H19=0,"",F19/H19*100)</f>
        <v>106.3006460639954</v>
      </c>
      <c r="K19" s="35">
        <f>IF(I19=0,"",G19/I19*100)</f>
      </c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</row>
    <row r="20" spans="1:12" s="31" customFormat="1" ht="21" customHeight="1">
      <c r="A20" s="29">
        <f>SUM(A21:A23)</f>
        <v>7901888216032.199</v>
      </c>
      <c r="B20" s="29">
        <f>SUM(B21:B23)</f>
        <v>310622224415.99005</v>
      </c>
      <c r="C20" s="83" t="s">
        <v>13</v>
      </c>
      <c r="D20" s="83"/>
      <c r="E20" s="36" t="s">
        <v>5</v>
      </c>
      <c r="F20" s="29">
        <f>SUM(F21:F23)</f>
        <v>8238110411035.101</v>
      </c>
      <c r="G20" s="29">
        <f>SUM(G21:G23)</f>
        <v>324582253979.77997</v>
      </c>
      <c r="H20" s="29">
        <f>SUM(H21:H23)</f>
        <v>7954574491000</v>
      </c>
      <c r="I20" s="29">
        <f>SUM(I21:I23)</f>
        <v>271548109000</v>
      </c>
      <c r="J20" s="41">
        <f>IF(SUM(H21:H23)=0,"",F20/H20*100)</f>
        <v>103.56443855489567</v>
      </c>
      <c r="K20" s="27">
        <f>IF(SUM(I21:I23)=0,"",G20/I20*100)</f>
        <v>119.53029434639883</v>
      </c>
      <c r="L20" s="31" t="s">
        <v>14</v>
      </c>
    </row>
    <row r="21" spans="1:29" s="24" customFormat="1" ht="21" customHeight="1">
      <c r="A21" s="32">
        <v>3856231868.47</v>
      </c>
      <c r="B21" s="32">
        <v>28390917.32</v>
      </c>
      <c r="C21" s="89" t="s">
        <v>15</v>
      </c>
      <c r="D21" s="89"/>
      <c r="E21" s="36" t="s">
        <v>5</v>
      </c>
      <c r="F21" s="32">
        <v>4352594781.48</v>
      </c>
      <c r="G21" s="32">
        <v>70693513.16</v>
      </c>
      <c r="H21" s="32">
        <v>7326796000</v>
      </c>
      <c r="I21" s="32">
        <v>103272000</v>
      </c>
      <c r="J21" s="35">
        <f aca="true" t="shared" si="2" ref="J21:K23">IF(H21=0,"",F21/H21*100)</f>
        <v>59.40652341733003</v>
      </c>
      <c r="K21" s="35">
        <f t="shared" si="2"/>
        <v>68.45370783949183</v>
      </c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</row>
    <row r="22" spans="1:29" s="24" customFormat="1" ht="21" customHeight="1">
      <c r="A22" s="32">
        <v>7736959431201.35</v>
      </c>
      <c r="B22" s="32">
        <v>304892955070.02</v>
      </c>
      <c r="C22" s="92" t="s">
        <v>51</v>
      </c>
      <c r="D22" s="92"/>
      <c r="E22" s="36" t="s">
        <v>5</v>
      </c>
      <c r="F22" s="32">
        <v>7996867033198.34</v>
      </c>
      <c r="G22" s="32">
        <v>315512305418.96</v>
      </c>
      <c r="H22" s="32">
        <v>7825344000000</v>
      </c>
      <c r="I22" s="32">
        <v>267432037000</v>
      </c>
      <c r="J22" s="35">
        <f t="shared" si="2"/>
        <v>102.19189128552482</v>
      </c>
      <c r="K22" s="35">
        <f t="shared" si="2"/>
        <v>117.97849986797206</v>
      </c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</row>
    <row r="23" spans="1:29" s="24" customFormat="1" ht="21" customHeight="1">
      <c r="A23" s="32">
        <v>161072552962.38</v>
      </c>
      <c r="B23" s="32">
        <v>5700878428.65</v>
      </c>
      <c r="C23" s="89" t="s">
        <v>16</v>
      </c>
      <c r="D23" s="89"/>
      <c r="E23" s="36" t="s">
        <v>5</v>
      </c>
      <c r="F23" s="32">
        <v>236890783055.28</v>
      </c>
      <c r="G23" s="34">
        <v>8999255047.66</v>
      </c>
      <c r="H23" s="32">
        <v>121903695000</v>
      </c>
      <c r="I23" s="32">
        <v>4012800000</v>
      </c>
      <c r="J23" s="35">
        <f t="shared" si="2"/>
        <v>194.32617120857577</v>
      </c>
      <c r="K23" s="35">
        <f t="shared" si="2"/>
        <v>224.26373224830542</v>
      </c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</row>
    <row r="24" spans="3:5" s="24" customFormat="1" ht="21" customHeight="1">
      <c r="C24" s="93"/>
      <c r="D24" s="93"/>
      <c r="E24" s="36"/>
    </row>
    <row r="25" spans="3:5" s="42" customFormat="1" ht="21" customHeight="1">
      <c r="C25" s="83" t="s">
        <v>52</v>
      </c>
      <c r="D25" s="83"/>
      <c r="E25" s="43"/>
    </row>
    <row r="26" spans="1:11" s="24" customFormat="1" ht="21" customHeight="1">
      <c r="A26" s="29">
        <f>SUM(A27:A29)</f>
        <v>76505602707</v>
      </c>
      <c r="B26" s="29">
        <f>SUM(B27:B29)</f>
        <v>2664768859.15</v>
      </c>
      <c r="C26" s="83" t="s">
        <v>3</v>
      </c>
      <c r="D26" s="83"/>
      <c r="E26" s="36" t="s">
        <v>5</v>
      </c>
      <c r="F26" s="29">
        <f>SUM(F27:F29)</f>
        <v>64623387619</v>
      </c>
      <c r="G26" s="29">
        <f>SUM(G27:G29)</f>
        <v>3049993383.52</v>
      </c>
      <c r="H26" s="29">
        <f>SUM(H27:H29)</f>
        <v>80116000000</v>
      </c>
      <c r="I26" s="29">
        <f>SUM(I27:I29)</f>
        <v>2499870000</v>
      </c>
      <c r="J26" s="27">
        <f>IF(SUM(H27:H29)=0,"",F26/H26*100)</f>
        <v>80.66227422612212</v>
      </c>
      <c r="K26" s="27">
        <f>IF(SUM(I27:I29)=0,"",G26/I26*100)</f>
        <v>122.00607965694216</v>
      </c>
    </row>
    <row r="27" spans="1:11" s="24" customFormat="1" ht="21" customHeight="1">
      <c r="A27" s="32">
        <v>4692754841</v>
      </c>
      <c r="B27" s="32">
        <v>200976535.77</v>
      </c>
      <c r="C27" s="89" t="s">
        <v>17</v>
      </c>
      <c r="D27" s="89"/>
      <c r="E27" s="36" t="s">
        <v>5</v>
      </c>
      <c r="F27" s="32">
        <v>7201147933</v>
      </c>
      <c r="G27" s="32">
        <v>342241651.91</v>
      </c>
      <c r="H27" s="32">
        <v>7804000000</v>
      </c>
      <c r="I27" s="32">
        <v>205411000</v>
      </c>
      <c r="J27" s="35">
        <f aca="true" t="shared" si="3" ref="J27:K29">IF(H27=0,"",F27/H27*100)</f>
        <v>92.27508883905689</v>
      </c>
      <c r="K27" s="35">
        <f t="shared" si="3"/>
        <v>166.61310830968156</v>
      </c>
    </row>
    <row r="28" spans="1:11" s="24" customFormat="1" ht="21" customHeight="1">
      <c r="A28" s="32">
        <v>15750822796</v>
      </c>
      <c r="B28" s="32">
        <v>488652993.23</v>
      </c>
      <c r="C28" s="89" t="s">
        <v>18</v>
      </c>
      <c r="D28" s="89"/>
      <c r="E28" s="36" t="s">
        <v>5</v>
      </c>
      <c r="F28" s="32">
        <v>18573855871</v>
      </c>
      <c r="G28" s="32">
        <v>698662272.87</v>
      </c>
      <c r="H28" s="32">
        <v>22207000000</v>
      </c>
      <c r="I28" s="32">
        <v>602536000</v>
      </c>
      <c r="J28" s="35">
        <f t="shared" si="3"/>
        <v>83.63964457603458</v>
      </c>
      <c r="K28" s="35">
        <f t="shared" si="3"/>
        <v>115.95361486616567</v>
      </c>
    </row>
    <row r="29" spans="1:11" s="24" customFormat="1" ht="21" customHeight="1">
      <c r="A29" s="32">
        <v>56062025070</v>
      </c>
      <c r="B29" s="32">
        <v>1975139330.15</v>
      </c>
      <c r="C29" s="89" t="s">
        <v>19</v>
      </c>
      <c r="D29" s="89"/>
      <c r="E29" s="33" t="s">
        <v>5</v>
      </c>
      <c r="F29" s="32">
        <v>38848383815</v>
      </c>
      <c r="G29" s="32">
        <v>2009089458.74</v>
      </c>
      <c r="H29" s="32">
        <v>50105000000</v>
      </c>
      <c r="I29" s="32">
        <v>1691923000</v>
      </c>
      <c r="J29" s="35">
        <f t="shared" si="3"/>
        <v>77.53394634268037</v>
      </c>
      <c r="K29" s="35">
        <f t="shared" si="3"/>
        <v>118.74591566755697</v>
      </c>
    </row>
    <row r="30" spans="1:11" s="24" customFormat="1" ht="21" customHeight="1">
      <c r="A30" s="29">
        <f>A31</f>
        <v>29549126000</v>
      </c>
      <c r="B30" s="29">
        <f>B31</f>
        <v>82083022.02</v>
      </c>
      <c r="C30" s="83" t="s">
        <v>53</v>
      </c>
      <c r="D30" s="83"/>
      <c r="E30" s="36" t="s">
        <v>54</v>
      </c>
      <c r="F30" s="29">
        <f>F31</f>
        <v>34420354000</v>
      </c>
      <c r="G30" s="29">
        <f>G31</f>
        <v>84699712.49</v>
      </c>
      <c r="H30" s="29">
        <f>H31</f>
        <v>22500000000</v>
      </c>
      <c r="I30" s="29">
        <f>I31</f>
        <v>68820000</v>
      </c>
      <c r="J30" s="27">
        <f>IF(SUM(H31:H31)=0,"",F30/H30*100)</f>
        <v>152.97935111111113</v>
      </c>
      <c r="K30" s="27">
        <f>IF(SUM(I31:I31)=0,"",G30/I30*100)</f>
        <v>123.07426981981982</v>
      </c>
    </row>
    <row r="31" spans="1:11" s="24" customFormat="1" ht="21" customHeight="1">
      <c r="A31" s="32">
        <v>29549126000</v>
      </c>
      <c r="B31" s="32">
        <v>82083022.02</v>
      </c>
      <c r="C31" s="84" t="s">
        <v>20</v>
      </c>
      <c r="D31" s="84"/>
      <c r="E31" s="33" t="s">
        <v>5</v>
      </c>
      <c r="F31" s="32">
        <v>34420354000</v>
      </c>
      <c r="G31" s="32">
        <v>84699712.49</v>
      </c>
      <c r="H31" s="32">
        <v>22500000000</v>
      </c>
      <c r="I31" s="32">
        <v>68820000</v>
      </c>
      <c r="J31" s="35">
        <f>IF(H31=0,"",F31/H31*100)</f>
        <v>152.97935111111113</v>
      </c>
      <c r="K31" s="35">
        <f>IF(I31=0,"",G31/I31*100)</f>
        <v>123.07426981981982</v>
      </c>
    </row>
    <row r="32" spans="1:19" s="24" customFormat="1" ht="21" customHeight="1">
      <c r="A32" s="35"/>
      <c r="B32" s="35"/>
      <c r="C32" s="93"/>
      <c r="D32" s="93"/>
      <c r="E32" s="36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</row>
    <row r="33" spans="3:5" s="26" customFormat="1" ht="21" customHeight="1">
      <c r="C33" s="102" t="s">
        <v>55</v>
      </c>
      <c r="D33" s="102"/>
      <c r="E33" s="44"/>
    </row>
    <row r="34" spans="1:22" s="26" customFormat="1" ht="28.5" customHeight="1">
      <c r="A34" s="37">
        <f>SUM(A35:A37)</f>
        <v>191611031000</v>
      </c>
      <c r="B34" s="37">
        <f>SUM(B35:B37)</f>
        <v>4959446358.15</v>
      </c>
      <c r="C34" s="102" t="s">
        <v>3</v>
      </c>
      <c r="D34" s="102"/>
      <c r="E34" s="45" t="s">
        <v>49</v>
      </c>
      <c r="F34" s="37">
        <f>SUM(F35:F37)</f>
        <v>202856668000</v>
      </c>
      <c r="G34" s="37">
        <f>SUM(G35:G37)</f>
        <v>5583724892.110001</v>
      </c>
      <c r="H34" s="37">
        <f>SUM(H35:H37)</f>
        <v>176043360000</v>
      </c>
      <c r="I34" s="37">
        <f>SUM(I35:I37)</f>
        <v>5263696000</v>
      </c>
      <c r="J34" s="39">
        <f>IF(SUM(H35:H37)=0,"",F34/H34*100)</f>
        <v>115.23108170623419</v>
      </c>
      <c r="K34" s="39">
        <f>IF(SUM(I35:I37)=0,"",G34/I34*100)</f>
        <v>106.07992733831895</v>
      </c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</row>
    <row r="35" spans="1:11" s="26" customFormat="1" ht="21" customHeight="1">
      <c r="A35" s="34">
        <v>40163080000</v>
      </c>
      <c r="B35" s="34">
        <v>728579456.05</v>
      </c>
      <c r="C35" s="101" t="s">
        <v>17</v>
      </c>
      <c r="D35" s="101"/>
      <c r="E35" s="38" t="s">
        <v>5</v>
      </c>
      <c r="F35" s="34">
        <v>46497390000</v>
      </c>
      <c r="G35" s="34">
        <v>984462743.9</v>
      </c>
      <c r="H35" s="34">
        <v>38137194000</v>
      </c>
      <c r="I35" s="34">
        <v>1014632000</v>
      </c>
      <c r="J35" s="46">
        <f aca="true" t="shared" si="4" ref="J35:K37">IF(H35=0,"",F35/H35*100)</f>
        <v>121.92137156184066</v>
      </c>
      <c r="K35" s="46">
        <f t="shared" si="4"/>
        <v>97.02658145022038</v>
      </c>
    </row>
    <row r="36" spans="1:11" s="26" customFormat="1" ht="21" customHeight="1">
      <c r="A36" s="34">
        <v>56508916000</v>
      </c>
      <c r="B36" s="34">
        <v>1472962034.94</v>
      </c>
      <c r="C36" s="101" t="s">
        <v>18</v>
      </c>
      <c r="D36" s="101"/>
      <c r="E36" s="38" t="s">
        <v>5</v>
      </c>
      <c r="F36" s="34">
        <v>75659860000</v>
      </c>
      <c r="G36" s="34">
        <v>2045932781.66</v>
      </c>
      <c r="H36" s="34">
        <v>40034308000</v>
      </c>
      <c r="I36" s="34">
        <v>1271075000</v>
      </c>
      <c r="J36" s="46">
        <f t="shared" si="4"/>
        <v>188.98755537375592</v>
      </c>
      <c r="K36" s="46">
        <f t="shared" si="4"/>
        <v>160.9608230560746</v>
      </c>
    </row>
    <row r="37" spans="1:11" s="26" customFormat="1" ht="21" customHeight="1">
      <c r="A37" s="34">
        <v>94939035000</v>
      </c>
      <c r="B37" s="34">
        <v>2757904867.16</v>
      </c>
      <c r="C37" s="101" t="s">
        <v>19</v>
      </c>
      <c r="D37" s="101"/>
      <c r="E37" s="38" t="s">
        <v>5</v>
      </c>
      <c r="F37" s="34">
        <v>80699418000</v>
      </c>
      <c r="G37" s="34">
        <v>2553329366.55</v>
      </c>
      <c r="H37" s="34">
        <v>97871858000</v>
      </c>
      <c r="I37" s="34">
        <v>2977989000</v>
      </c>
      <c r="J37" s="46">
        <f t="shared" si="4"/>
        <v>82.45415960122061</v>
      </c>
      <c r="K37" s="46">
        <f t="shared" si="4"/>
        <v>85.74005365869384</v>
      </c>
    </row>
    <row r="38" spans="1:12" s="26" customFormat="1" ht="21" customHeight="1">
      <c r="A38" s="37">
        <f>SUM(A39:A42)</f>
        <v>171547870000</v>
      </c>
      <c r="B38" s="37">
        <f>SUM(B39:B42)</f>
        <v>2597288293.36</v>
      </c>
      <c r="C38" s="102" t="s">
        <v>7</v>
      </c>
      <c r="D38" s="102"/>
      <c r="E38" s="38" t="s">
        <v>5</v>
      </c>
      <c r="F38" s="37">
        <f>SUM(F39:F42)</f>
        <v>185617155000</v>
      </c>
      <c r="G38" s="37">
        <f>SUM(G39:G42)</f>
        <v>3327595223.96</v>
      </c>
      <c r="H38" s="37">
        <f>SUM(H39:H42)</f>
        <v>172770828000</v>
      </c>
      <c r="I38" s="37">
        <f>SUM(I39:I42)</f>
        <v>2646373000</v>
      </c>
      <c r="J38" s="39">
        <f>IF(SUM(H39:H42)=0,"",F38/H38*100)</f>
        <v>107.43547226618604</v>
      </c>
      <c r="K38" s="39">
        <f>IF(SUM(I39:I42)=0,"",G38/I38*100)</f>
        <v>125.7417311905767</v>
      </c>
      <c r="L38" s="46"/>
    </row>
    <row r="39" spans="1:12" s="50" customFormat="1" ht="21" customHeight="1">
      <c r="A39" s="47">
        <v>2896577000</v>
      </c>
      <c r="B39" s="47"/>
      <c r="C39" s="99" t="s">
        <v>21</v>
      </c>
      <c r="D39" s="99"/>
      <c r="E39" s="38" t="s">
        <v>5</v>
      </c>
      <c r="F39" s="47">
        <v>2667793000</v>
      </c>
      <c r="G39" s="48"/>
      <c r="H39" s="47">
        <v>2411675000</v>
      </c>
      <c r="I39" s="47"/>
      <c r="J39" s="49">
        <f aca="true" t="shared" si="5" ref="J39:K42">IF(H39=0,"",F39/H39*100)</f>
        <v>110.6199218385562</v>
      </c>
      <c r="K39" s="49">
        <f t="shared" si="5"/>
      </c>
      <c r="L39" s="49"/>
    </row>
    <row r="40" spans="1:12" s="50" customFormat="1" ht="21" customHeight="1">
      <c r="A40" s="47">
        <v>30850947000</v>
      </c>
      <c r="B40" s="47">
        <v>71442826.6</v>
      </c>
      <c r="C40" s="99" t="s">
        <v>22</v>
      </c>
      <c r="D40" s="99"/>
      <c r="E40" s="38" t="s">
        <v>5</v>
      </c>
      <c r="F40" s="47">
        <v>40500779000</v>
      </c>
      <c r="G40" s="47">
        <v>124198184.83</v>
      </c>
      <c r="H40" s="47">
        <v>26478860000</v>
      </c>
      <c r="I40" s="47">
        <v>61413000</v>
      </c>
      <c r="J40" s="49">
        <f t="shared" si="5"/>
        <v>152.95514610523261</v>
      </c>
      <c r="K40" s="49">
        <f t="shared" si="5"/>
        <v>202.2343556413137</v>
      </c>
      <c r="L40" s="49"/>
    </row>
    <row r="41" spans="1:12" s="50" customFormat="1" ht="21" customHeight="1">
      <c r="A41" s="47">
        <v>41416274000</v>
      </c>
      <c r="B41" s="47">
        <v>788323436.76</v>
      </c>
      <c r="C41" s="99" t="s">
        <v>23</v>
      </c>
      <c r="D41" s="99"/>
      <c r="E41" s="38" t="s">
        <v>5</v>
      </c>
      <c r="F41" s="47">
        <v>41721300000</v>
      </c>
      <c r="G41" s="47">
        <v>1075145578.73</v>
      </c>
      <c r="H41" s="47">
        <v>47021805000</v>
      </c>
      <c r="I41" s="47">
        <v>787432000</v>
      </c>
      <c r="J41" s="49">
        <f t="shared" si="5"/>
        <v>88.72755948011779</v>
      </c>
      <c r="K41" s="49">
        <f t="shared" si="5"/>
        <v>136.53821266217275</v>
      </c>
      <c r="L41" s="49"/>
    </row>
    <row r="42" spans="1:19" s="26" customFormat="1" ht="21" customHeight="1" thickBot="1">
      <c r="A42" s="51">
        <v>96384072000</v>
      </c>
      <c r="B42" s="51">
        <v>1737522030</v>
      </c>
      <c r="C42" s="100" t="s">
        <v>24</v>
      </c>
      <c r="D42" s="100"/>
      <c r="E42" s="52" t="s">
        <v>5</v>
      </c>
      <c r="F42" s="51">
        <v>100727283000</v>
      </c>
      <c r="G42" s="51">
        <v>2128251460.4</v>
      </c>
      <c r="H42" s="51">
        <v>96858488000</v>
      </c>
      <c r="I42" s="51">
        <v>1797528000</v>
      </c>
      <c r="J42" s="53">
        <f t="shared" si="5"/>
        <v>103.99427564882077</v>
      </c>
      <c r="K42" s="53">
        <f t="shared" si="5"/>
        <v>118.39879325384639</v>
      </c>
      <c r="L42" s="49"/>
      <c r="M42" s="46"/>
      <c r="N42" s="46"/>
      <c r="O42" s="46"/>
      <c r="P42" s="46"/>
      <c r="Q42" s="46"/>
      <c r="R42" s="46"/>
      <c r="S42" s="46"/>
    </row>
    <row r="43" spans="1:25" s="50" customFormat="1" ht="21" customHeight="1">
      <c r="A43" s="54">
        <f>SUM(A44:A46)</f>
        <v>0</v>
      </c>
      <c r="B43" s="54">
        <f>SUM(B44:B46)</f>
        <v>36554050593</v>
      </c>
      <c r="C43" s="95" t="s">
        <v>25</v>
      </c>
      <c r="D43" s="95"/>
      <c r="E43" s="55"/>
      <c r="F43" s="54">
        <f>SUM(F44:F46)</f>
        <v>0</v>
      </c>
      <c r="G43" s="54">
        <f>SUM(G44:G46)</f>
        <v>33426764112</v>
      </c>
      <c r="H43" s="56">
        <f>SUM(H44:H46)</f>
        <v>0</v>
      </c>
      <c r="I43" s="54">
        <f>SUM(I44:I46)</f>
        <v>31005336000</v>
      </c>
      <c r="J43" s="57">
        <f>IF(SUM(H44:H46)=0,"",F43/H43*100)</f>
      </c>
      <c r="K43" s="57">
        <f>IF(SUM(I44:I46)=0,"",G43/I43*100)</f>
        <v>107.80971414726808</v>
      </c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</row>
    <row r="44" spans="1:11" s="26" customFormat="1" ht="21" customHeight="1">
      <c r="A44" s="47"/>
      <c r="B44" s="47">
        <v>19808170002</v>
      </c>
      <c r="C44" s="99" t="s">
        <v>26</v>
      </c>
      <c r="D44" s="99"/>
      <c r="E44" s="38"/>
      <c r="F44" s="47"/>
      <c r="G44" s="47">
        <v>16956356653</v>
      </c>
      <c r="H44" s="47"/>
      <c r="I44" s="47">
        <v>14763055000</v>
      </c>
      <c r="J44" s="49">
        <f aca="true" t="shared" si="6" ref="J44:K46">IF(H44=0,"",F44/H44*100)</f>
      </c>
      <c r="K44" s="49">
        <f t="shared" si="6"/>
        <v>114.85669228354158</v>
      </c>
    </row>
    <row r="45" spans="1:14" s="26" customFormat="1" ht="21" customHeight="1">
      <c r="A45" s="34"/>
      <c r="B45" s="34">
        <v>16744092726</v>
      </c>
      <c r="C45" s="99" t="s">
        <v>56</v>
      </c>
      <c r="D45" s="99"/>
      <c r="E45" s="55"/>
      <c r="F45" s="34"/>
      <c r="G45" s="34">
        <v>16468839038</v>
      </c>
      <c r="H45" s="34"/>
      <c r="I45" s="34">
        <v>16240623000</v>
      </c>
      <c r="J45" s="46">
        <f t="shared" si="6"/>
      </c>
      <c r="K45" s="46">
        <f t="shared" si="6"/>
        <v>101.40521726290919</v>
      </c>
      <c r="L45" s="46"/>
      <c r="M45" s="46"/>
      <c r="N45" s="46"/>
    </row>
    <row r="46" spans="1:14" s="26" customFormat="1" ht="21" customHeight="1">
      <c r="A46" s="34"/>
      <c r="B46" s="34">
        <v>1787865</v>
      </c>
      <c r="C46" s="97" t="s">
        <v>57</v>
      </c>
      <c r="D46" s="97"/>
      <c r="E46" s="38"/>
      <c r="F46" s="34"/>
      <c r="G46" s="34">
        <v>1568421</v>
      </c>
      <c r="H46" s="34"/>
      <c r="I46" s="34">
        <v>1658000</v>
      </c>
      <c r="J46" s="46">
        <f t="shared" si="6"/>
      </c>
      <c r="K46" s="46">
        <f t="shared" si="6"/>
        <v>94.59716525934861</v>
      </c>
      <c r="L46" s="46"/>
      <c r="M46" s="46"/>
      <c r="N46" s="46"/>
    </row>
    <row r="47" spans="1:34" s="58" customFormat="1" ht="21" customHeight="1">
      <c r="A47" s="54">
        <f>SUM(A48:A49)</f>
        <v>56132666721</v>
      </c>
      <c r="B47" s="54">
        <f>SUM(B48:B49)</f>
        <v>8447899083</v>
      </c>
      <c r="C47" s="95" t="s">
        <v>58</v>
      </c>
      <c r="D47" s="95"/>
      <c r="E47" s="38" t="s">
        <v>54</v>
      </c>
      <c r="F47" s="54">
        <f>SUM(F48:F49)</f>
        <v>69167501822</v>
      </c>
      <c r="G47" s="54">
        <f>SUM(G48:G49)</f>
        <v>20708608064</v>
      </c>
      <c r="H47" s="54">
        <f>SUM(H48:H49)</f>
        <v>44920000000</v>
      </c>
      <c r="I47" s="54">
        <f>SUM(I48:I49)</f>
        <v>5369820000</v>
      </c>
      <c r="J47" s="57">
        <f>IF(SUM(H48:H49)=0,"",F47/H47*100)</f>
        <v>153.97930058325912</v>
      </c>
      <c r="K47" s="57">
        <f>IF(SUM(I48:I49)=0,"",G47/I47*100)</f>
        <v>385.6480862300785</v>
      </c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</row>
    <row r="48" spans="1:34" s="50" customFormat="1" ht="21" customHeight="1">
      <c r="A48" s="47">
        <v>48146714000</v>
      </c>
      <c r="B48" s="47">
        <v>461946362</v>
      </c>
      <c r="C48" s="96" t="s">
        <v>59</v>
      </c>
      <c r="D48" s="96"/>
      <c r="E48" s="38" t="s">
        <v>5</v>
      </c>
      <c r="F48" s="47">
        <v>48936990000</v>
      </c>
      <c r="G48" s="47">
        <v>478096242</v>
      </c>
      <c r="H48" s="47">
        <v>40000000000</v>
      </c>
      <c r="I48" s="47">
        <v>449820000</v>
      </c>
      <c r="J48" s="49">
        <f>IF(H48=0,"",F48/H48*100)</f>
        <v>122.342475</v>
      </c>
      <c r="K48" s="49">
        <f>IF(I48=0,"",G48/I48*100)</f>
        <v>106.28612378284647</v>
      </c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</row>
    <row r="49" spans="1:37" s="26" customFormat="1" ht="21" customHeight="1">
      <c r="A49" s="34">
        <v>7985952721</v>
      </c>
      <c r="B49" s="34">
        <v>7985952721</v>
      </c>
      <c r="C49" s="97" t="s">
        <v>60</v>
      </c>
      <c r="D49" s="97"/>
      <c r="E49" s="38" t="s">
        <v>5</v>
      </c>
      <c r="F49" s="34">
        <v>20230511822</v>
      </c>
      <c r="G49" s="34">
        <v>20230511822</v>
      </c>
      <c r="H49" s="34">
        <v>4920000000</v>
      </c>
      <c r="I49" s="34">
        <v>4920000000</v>
      </c>
      <c r="J49" s="46">
        <f>IF(H49=0,"",F49/H49*100)</f>
        <v>411.18926467479673</v>
      </c>
      <c r="K49" s="46">
        <f>IF(I49=0,"",G49/I49*100)</f>
        <v>411.18926467479673</v>
      </c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</row>
    <row r="50" spans="1:5" s="23" customFormat="1" ht="20.25" customHeight="1">
      <c r="A50" s="59"/>
      <c r="B50" s="59"/>
      <c r="C50" s="98"/>
      <c r="D50" s="98"/>
      <c r="E50" s="4"/>
    </row>
    <row r="51" spans="1:23" s="24" customFormat="1" ht="21" customHeight="1">
      <c r="A51" s="27"/>
      <c r="B51" s="27"/>
      <c r="C51" s="94" t="s">
        <v>27</v>
      </c>
      <c r="D51" s="94"/>
      <c r="E51" s="60"/>
      <c r="F51" s="27"/>
      <c r="G51" s="27"/>
      <c r="H51" s="27"/>
      <c r="I51" s="27"/>
      <c r="J51" s="27"/>
      <c r="K51" s="27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</row>
    <row r="52" spans="1:23" s="24" customFormat="1" ht="21" customHeight="1">
      <c r="A52" s="29">
        <f>A53</f>
        <v>0</v>
      </c>
      <c r="B52" s="29">
        <f>B53</f>
        <v>4019254392</v>
      </c>
      <c r="C52" s="83" t="s">
        <v>25</v>
      </c>
      <c r="D52" s="83"/>
      <c r="E52" s="36"/>
      <c r="F52" s="29">
        <f>F53</f>
        <v>0</v>
      </c>
      <c r="G52" s="29">
        <f>G53</f>
        <v>4109601651</v>
      </c>
      <c r="H52" s="29">
        <f>H53</f>
        <v>0</v>
      </c>
      <c r="I52" s="29">
        <f>I53</f>
        <v>3788525000</v>
      </c>
      <c r="J52" s="27">
        <f>IF(SUM(H53:H53)=0,"",F52/H52*100)</f>
      </c>
      <c r="K52" s="27">
        <f>IF(SUM(I53:I53)=0,"",G52/I52*100)</f>
        <v>108.47497775519497</v>
      </c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</row>
    <row r="53" spans="1:20" s="24" customFormat="1" ht="21" customHeight="1">
      <c r="A53" s="32"/>
      <c r="B53" s="32">
        <v>4019254392</v>
      </c>
      <c r="C53" s="84" t="s">
        <v>28</v>
      </c>
      <c r="D53" s="84"/>
      <c r="E53" s="36"/>
      <c r="F53" s="32"/>
      <c r="G53" s="32">
        <v>4109601651</v>
      </c>
      <c r="H53" s="32"/>
      <c r="I53" s="32">
        <v>3788525000</v>
      </c>
      <c r="J53" s="35">
        <f>IF(H53=0,"",F53/H53*100)</f>
      </c>
      <c r="K53" s="35">
        <f>IF(I53=0,"",G53/I53*100)</f>
        <v>108.47497775519497</v>
      </c>
      <c r="L53" s="35"/>
      <c r="M53" s="35"/>
      <c r="N53" s="35"/>
      <c r="O53" s="35"/>
      <c r="P53" s="35"/>
      <c r="Q53" s="35"/>
      <c r="R53" s="35"/>
      <c r="S53" s="35"/>
      <c r="T53" s="35"/>
    </row>
    <row r="54" spans="1:20" s="31" customFormat="1" ht="21" customHeight="1">
      <c r="A54" s="27"/>
      <c r="B54" s="27"/>
      <c r="C54" s="93"/>
      <c r="D54" s="93"/>
      <c r="E54" s="61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</row>
    <row r="55" spans="3:5" s="24" customFormat="1" ht="21" customHeight="1">
      <c r="C55" s="83" t="s">
        <v>61</v>
      </c>
      <c r="D55" s="83"/>
      <c r="E55" s="60"/>
    </row>
    <row r="56" spans="1:22" s="24" customFormat="1" ht="28.5" customHeight="1">
      <c r="A56" s="29">
        <f>SUM(A57:A60)</f>
        <v>1285317149000</v>
      </c>
      <c r="B56" s="29">
        <f>SUM(B57:B60)</f>
        <v>31950784357</v>
      </c>
      <c r="C56" s="83" t="s">
        <v>3</v>
      </c>
      <c r="D56" s="83"/>
      <c r="E56" s="61" t="s">
        <v>62</v>
      </c>
      <c r="F56" s="29">
        <f>SUM(F57:F60)</f>
        <v>1430883341000</v>
      </c>
      <c r="G56" s="29">
        <f>SUM(G57:G60)</f>
        <v>39385899391.92</v>
      </c>
      <c r="H56" s="29">
        <f>SUM(H57:H60)</f>
        <v>1340000000000</v>
      </c>
      <c r="I56" s="29">
        <f>SUM(I57:I60)</f>
        <v>42627035000</v>
      </c>
      <c r="J56" s="27">
        <f>IF(SUM(H57:H60)=0,"",F56/H56*100)</f>
        <v>106.78233888059701</v>
      </c>
      <c r="K56" s="27">
        <f>IF(SUM(I57:I60)=0,"",G56/I56*100)</f>
        <v>92.39652580086792</v>
      </c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</row>
    <row r="57" spans="1:11" s="24" customFormat="1" ht="21" customHeight="1">
      <c r="A57" s="32">
        <v>2405000</v>
      </c>
      <c r="B57" s="32">
        <v>252446</v>
      </c>
      <c r="C57" s="92" t="s">
        <v>29</v>
      </c>
      <c r="D57" s="92"/>
      <c r="E57" s="36" t="s">
        <v>5</v>
      </c>
      <c r="F57" s="32">
        <v>795000</v>
      </c>
      <c r="G57" s="32">
        <v>1360354</v>
      </c>
      <c r="H57" s="32">
        <v>880000000</v>
      </c>
      <c r="I57" s="32">
        <v>35200000</v>
      </c>
      <c r="J57" s="35">
        <f aca="true" t="shared" si="7" ref="J57:K60">IF(H57=0,"",F57/H57*100)</f>
        <v>0.09034090909090908</v>
      </c>
      <c r="K57" s="35">
        <f t="shared" si="7"/>
        <v>3.864642045454546</v>
      </c>
    </row>
    <row r="58" spans="1:11" s="24" customFormat="1" ht="21" customHeight="1">
      <c r="A58" s="32">
        <v>369136720000</v>
      </c>
      <c r="B58" s="32">
        <v>7312624812</v>
      </c>
      <c r="C58" s="92" t="s">
        <v>50</v>
      </c>
      <c r="D58" s="92"/>
      <c r="E58" s="36" t="s">
        <v>5</v>
      </c>
      <c r="F58" s="32">
        <v>398980661000</v>
      </c>
      <c r="G58" s="32">
        <v>9170980636</v>
      </c>
      <c r="H58" s="32">
        <v>392800000000</v>
      </c>
      <c r="I58" s="32">
        <v>9587455000</v>
      </c>
      <c r="J58" s="35">
        <f t="shared" si="7"/>
        <v>101.57348803462322</v>
      </c>
      <c r="K58" s="35">
        <f t="shared" si="7"/>
        <v>95.6560488263048</v>
      </c>
    </row>
    <row r="59" spans="1:11" s="24" customFormat="1" ht="21" customHeight="1">
      <c r="A59" s="32">
        <v>493423740000</v>
      </c>
      <c r="B59" s="32">
        <v>12405684158</v>
      </c>
      <c r="C59" s="89" t="s">
        <v>63</v>
      </c>
      <c r="D59" s="89"/>
      <c r="E59" s="36" t="s">
        <v>5</v>
      </c>
      <c r="F59" s="32">
        <v>566534581000</v>
      </c>
      <c r="G59" s="32">
        <v>15662222494</v>
      </c>
      <c r="H59" s="32">
        <v>288200000000</v>
      </c>
      <c r="I59" s="32">
        <v>9567708000</v>
      </c>
      <c r="J59" s="35">
        <f t="shared" si="7"/>
        <v>196.57688445523942</v>
      </c>
      <c r="K59" s="35">
        <f t="shared" si="7"/>
        <v>163.69879279342555</v>
      </c>
    </row>
    <row r="60" spans="1:11" s="24" customFormat="1" ht="21" customHeight="1">
      <c r="A60" s="32">
        <v>422754284000</v>
      </c>
      <c r="B60" s="32">
        <v>12232222941</v>
      </c>
      <c r="C60" s="89" t="s">
        <v>64</v>
      </c>
      <c r="D60" s="89"/>
      <c r="E60" s="36" t="s">
        <v>5</v>
      </c>
      <c r="F60" s="32">
        <v>465367304000</v>
      </c>
      <c r="G60" s="32">
        <v>14551335907.92</v>
      </c>
      <c r="H60" s="32">
        <v>658120000000</v>
      </c>
      <c r="I60" s="32">
        <v>23436672000</v>
      </c>
      <c r="J60" s="35">
        <f t="shared" si="7"/>
        <v>70.71161854980855</v>
      </c>
      <c r="K60" s="35">
        <f t="shared" si="7"/>
        <v>62.08789331488703</v>
      </c>
    </row>
    <row r="61" spans="1:12" s="24" customFormat="1" ht="21" customHeight="1">
      <c r="A61" s="29">
        <f>SUM(A62:A64)</f>
        <v>2094189959000</v>
      </c>
      <c r="B61" s="29">
        <f>SUM(B62:B64)</f>
        <v>38866002421</v>
      </c>
      <c r="C61" s="83" t="s">
        <v>7</v>
      </c>
      <c r="D61" s="83"/>
      <c r="E61" s="36" t="s">
        <v>5</v>
      </c>
      <c r="F61" s="29">
        <f>SUM(F62:F64)</f>
        <v>2135730817000</v>
      </c>
      <c r="G61" s="29">
        <f>SUM(G62:G64)</f>
        <v>47759215189</v>
      </c>
      <c r="H61" s="29">
        <f>SUM(H62:H64)</f>
        <v>2050000000000</v>
      </c>
      <c r="I61" s="29">
        <f>SUM(I62:I64)</f>
        <v>38238569000</v>
      </c>
      <c r="J61" s="27">
        <f>IF(SUM(H62:H64)=0,"",F61/H61*100)</f>
        <v>104.18199107317072</v>
      </c>
      <c r="K61" s="27">
        <f>IF(SUM(H62:H64)=0,"",G61/I61*100)</f>
        <v>124.89801903674795</v>
      </c>
      <c r="L61" s="35"/>
    </row>
    <row r="62" spans="1:12" s="28" customFormat="1" ht="21" customHeight="1">
      <c r="A62" s="32">
        <v>428185798000</v>
      </c>
      <c r="B62" s="62">
        <v>3274945779</v>
      </c>
      <c r="C62" s="90" t="s">
        <v>22</v>
      </c>
      <c r="D62" s="90"/>
      <c r="E62" s="36" t="s">
        <v>5</v>
      </c>
      <c r="F62" s="62">
        <v>441297674000</v>
      </c>
      <c r="G62" s="62">
        <v>4602565463</v>
      </c>
      <c r="H62" s="62">
        <v>431000000000</v>
      </c>
      <c r="I62" s="62">
        <v>4963183000</v>
      </c>
      <c r="J62" s="63">
        <f aca="true" t="shared" si="8" ref="J62:K64">IF(H62=0,"",F62/H62*100)</f>
        <v>102.38925150812067</v>
      </c>
      <c r="K62" s="63">
        <f t="shared" si="8"/>
        <v>92.73414788453297</v>
      </c>
      <c r="L62" s="63"/>
    </row>
    <row r="63" spans="1:12" s="24" customFormat="1" ht="21" customHeight="1">
      <c r="A63" s="32">
        <v>1413380331000</v>
      </c>
      <c r="B63" s="32">
        <v>33712458210</v>
      </c>
      <c r="C63" s="89" t="s">
        <v>23</v>
      </c>
      <c r="D63" s="89"/>
      <c r="E63" s="36" t="s">
        <v>5</v>
      </c>
      <c r="F63" s="32">
        <v>1460315941000</v>
      </c>
      <c r="G63" s="32">
        <v>41355480882</v>
      </c>
      <c r="H63" s="32">
        <v>1349000000000</v>
      </c>
      <c r="I63" s="32">
        <v>30736136000</v>
      </c>
      <c r="J63" s="35">
        <f t="shared" si="8"/>
        <v>108.25173765752409</v>
      </c>
      <c r="K63" s="35">
        <f t="shared" si="8"/>
        <v>134.55003219012303</v>
      </c>
      <c r="L63" s="35"/>
    </row>
    <row r="64" spans="1:19" s="24" customFormat="1" ht="21" customHeight="1">
      <c r="A64" s="32">
        <v>252623830000</v>
      </c>
      <c r="B64" s="32">
        <v>1878598432</v>
      </c>
      <c r="C64" s="89" t="s">
        <v>30</v>
      </c>
      <c r="D64" s="89"/>
      <c r="E64" s="36" t="s">
        <v>5</v>
      </c>
      <c r="F64" s="32">
        <v>234117202000</v>
      </c>
      <c r="G64" s="32">
        <v>1801168844</v>
      </c>
      <c r="H64" s="32">
        <v>270000000000</v>
      </c>
      <c r="I64" s="32">
        <v>2539250000</v>
      </c>
      <c r="J64" s="35">
        <f t="shared" si="8"/>
        <v>86.71007481481482</v>
      </c>
      <c r="K64" s="35">
        <f t="shared" si="8"/>
        <v>70.93310402677956</v>
      </c>
      <c r="L64" s="35"/>
      <c r="M64" s="35"/>
      <c r="N64" s="35"/>
      <c r="O64" s="35"/>
      <c r="P64" s="35"/>
      <c r="Q64" s="35"/>
      <c r="R64" s="35"/>
      <c r="S64" s="35"/>
    </row>
    <row r="65" spans="1:20" s="31" customFormat="1" ht="21" customHeight="1">
      <c r="A65" s="27"/>
      <c r="B65" s="27"/>
      <c r="C65" s="93"/>
      <c r="D65" s="93"/>
      <c r="E65" s="61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</row>
    <row r="66" spans="3:5" s="24" customFormat="1" ht="21" customHeight="1">
      <c r="C66" s="83" t="s">
        <v>65</v>
      </c>
      <c r="D66" s="83"/>
      <c r="E66" s="64"/>
    </row>
    <row r="67" spans="1:22" s="24" customFormat="1" ht="21" customHeight="1">
      <c r="A67" s="29">
        <f>SUM(A68:A71)</f>
        <v>1294769724000</v>
      </c>
      <c r="B67" s="29">
        <f>SUM(B68:B71)</f>
        <v>36360129522.75</v>
      </c>
      <c r="C67" s="83" t="s">
        <v>3</v>
      </c>
      <c r="D67" s="83"/>
      <c r="E67" s="36" t="s">
        <v>5</v>
      </c>
      <c r="F67" s="29">
        <f>SUM(F68:F71)</f>
        <v>1313600081000</v>
      </c>
      <c r="G67" s="29">
        <f>SUM(G68:G71)</f>
        <v>39832210492.32</v>
      </c>
      <c r="H67" s="29">
        <f>SUM(H68:H71)</f>
        <v>1242559672000</v>
      </c>
      <c r="I67" s="29">
        <f>SUM(I68:I71)</f>
        <v>39089059000</v>
      </c>
      <c r="J67" s="27">
        <f>IF(SUM(H68:H71)=0,"",F67/H67*100)</f>
        <v>105.71726337179885</v>
      </c>
      <c r="K67" s="27">
        <f>IF(SUM(I68:I71)=0,"",G67/I67*100)</f>
        <v>101.90117519155424</v>
      </c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</row>
    <row r="68" spans="1:11" s="24" customFormat="1" ht="21" customHeight="1">
      <c r="A68" s="32">
        <v>1306126000</v>
      </c>
      <c r="B68" s="32">
        <v>58769617.81</v>
      </c>
      <c r="C68" s="92" t="s">
        <v>29</v>
      </c>
      <c r="D68" s="92"/>
      <c r="E68" s="36" t="s">
        <v>5</v>
      </c>
      <c r="F68" s="32">
        <v>1141903000</v>
      </c>
      <c r="G68" s="32">
        <v>56240447.69</v>
      </c>
      <c r="H68" s="32">
        <v>1000000000</v>
      </c>
      <c r="I68" s="32">
        <v>22100000</v>
      </c>
      <c r="J68" s="35">
        <f aca="true" t="shared" si="9" ref="J68:K71">IF(H68=0,"",F68/H68*100)</f>
        <v>114.1903</v>
      </c>
      <c r="K68" s="35">
        <f t="shared" si="9"/>
        <v>254.4816637556561</v>
      </c>
    </row>
    <row r="69" spans="1:11" s="24" customFormat="1" ht="21" customHeight="1">
      <c r="A69" s="32">
        <v>139873221000</v>
      </c>
      <c r="B69" s="32">
        <v>3630319600.14</v>
      </c>
      <c r="C69" s="89" t="s">
        <v>17</v>
      </c>
      <c r="D69" s="89"/>
      <c r="E69" s="36" t="s">
        <v>5</v>
      </c>
      <c r="F69" s="32">
        <v>160018541000</v>
      </c>
      <c r="G69" s="32">
        <v>4241706311.99</v>
      </c>
      <c r="H69" s="32">
        <v>147490762000</v>
      </c>
      <c r="I69" s="32">
        <v>3880693000</v>
      </c>
      <c r="J69" s="35">
        <f t="shared" si="9"/>
        <v>108.49394147139873</v>
      </c>
      <c r="K69" s="35">
        <f t="shared" si="9"/>
        <v>109.30280524612486</v>
      </c>
    </row>
    <row r="70" spans="1:11" s="24" customFormat="1" ht="21" customHeight="1">
      <c r="A70" s="62">
        <v>489774054000</v>
      </c>
      <c r="B70" s="62">
        <v>12234697419.52</v>
      </c>
      <c r="C70" s="90" t="s">
        <v>18</v>
      </c>
      <c r="D70" s="90"/>
      <c r="E70" s="36" t="s">
        <v>5</v>
      </c>
      <c r="F70" s="62">
        <v>480973587000</v>
      </c>
      <c r="G70" s="62">
        <v>13854247121.21</v>
      </c>
      <c r="H70" s="62">
        <v>421022221000</v>
      </c>
      <c r="I70" s="62">
        <v>12500835000</v>
      </c>
      <c r="J70" s="63">
        <f t="shared" si="9"/>
        <v>114.23947787306932</v>
      </c>
      <c r="K70" s="63">
        <f t="shared" si="9"/>
        <v>110.82657375455318</v>
      </c>
    </row>
    <row r="71" spans="1:11" s="24" customFormat="1" ht="21" customHeight="1">
      <c r="A71" s="32">
        <v>663816323000</v>
      </c>
      <c r="B71" s="32">
        <v>20436342885.28</v>
      </c>
      <c r="C71" s="89" t="s">
        <v>19</v>
      </c>
      <c r="D71" s="89"/>
      <c r="E71" s="36" t="s">
        <v>5</v>
      </c>
      <c r="F71" s="32">
        <v>671466050000</v>
      </c>
      <c r="G71" s="32">
        <v>21680016611.43</v>
      </c>
      <c r="H71" s="32">
        <v>673046689000</v>
      </c>
      <c r="I71" s="32">
        <v>22685431000</v>
      </c>
      <c r="J71" s="35">
        <f t="shared" si="9"/>
        <v>99.76515165651458</v>
      </c>
      <c r="K71" s="35">
        <f t="shared" si="9"/>
        <v>95.5680172504988</v>
      </c>
    </row>
    <row r="72" spans="1:12" s="24" customFormat="1" ht="21" customHeight="1">
      <c r="A72" s="29">
        <f>SUM(A73:A76)</f>
        <v>1539785377000</v>
      </c>
      <c r="B72" s="29">
        <f>SUM(B73:B76)</f>
        <v>21687795596.260002</v>
      </c>
      <c r="C72" s="83" t="s">
        <v>7</v>
      </c>
      <c r="D72" s="83"/>
      <c r="E72" s="36" t="s">
        <v>5</v>
      </c>
      <c r="F72" s="29">
        <f>SUM(F73:F76)</f>
        <v>1584212634000</v>
      </c>
      <c r="G72" s="29">
        <f>SUM(G73:G76)</f>
        <v>27488812833.64</v>
      </c>
      <c r="H72" s="29">
        <f>SUM(H73:H76)</f>
        <v>1578856000000</v>
      </c>
      <c r="I72" s="29">
        <f>SUM(I73:I76)</f>
        <v>20161346000</v>
      </c>
      <c r="J72" s="27">
        <f>IF(SUM(H73:H76)=0,"",F72/H72*100)</f>
        <v>100.33927311927118</v>
      </c>
      <c r="K72" s="27">
        <f>IF(SUM(I73:I76)=0,"",G72/I72*100)</f>
        <v>136.34413512689082</v>
      </c>
      <c r="L72" s="35"/>
    </row>
    <row r="73" spans="1:12" s="28" customFormat="1" ht="21" customHeight="1">
      <c r="A73" s="62">
        <v>23771803000</v>
      </c>
      <c r="B73" s="62"/>
      <c r="C73" s="90" t="s">
        <v>21</v>
      </c>
      <c r="D73" s="90"/>
      <c r="E73" s="36" t="s">
        <v>5</v>
      </c>
      <c r="F73" s="62">
        <v>25337186000</v>
      </c>
      <c r="G73" s="62"/>
      <c r="H73" s="62">
        <v>24967249000</v>
      </c>
      <c r="I73" s="62"/>
      <c r="J73" s="63">
        <f aca="true" t="shared" si="10" ref="J73:K76">IF(H73=0,"",F73/H73*100)</f>
        <v>101.48168907195183</v>
      </c>
      <c r="K73" s="63">
        <f t="shared" si="10"/>
      </c>
      <c r="L73" s="63"/>
    </row>
    <row r="74" spans="1:12" s="28" customFormat="1" ht="21" customHeight="1">
      <c r="A74" s="62">
        <v>134829232000</v>
      </c>
      <c r="B74" s="62">
        <v>858344201.31</v>
      </c>
      <c r="C74" s="90" t="s">
        <v>22</v>
      </c>
      <c r="D74" s="90"/>
      <c r="E74" s="36" t="s">
        <v>5</v>
      </c>
      <c r="F74" s="62">
        <v>144863561000</v>
      </c>
      <c r="G74" s="62">
        <v>1088201910.77</v>
      </c>
      <c r="H74" s="62">
        <v>145205381000</v>
      </c>
      <c r="I74" s="62">
        <v>419106000</v>
      </c>
      <c r="J74" s="63">
        <f t="shared" si="10"/>
        <v>99.76459550076868</v>
      </c>
      <c r="K74" s="63">
        <f t="shared" si="10"/>
        <v>259.6483731490363</v>
      </c>
      <c r="L74" s="63"/>
    </row>
    <row r="75" spans="1:12" s="24" customFormat="1" ht="21" customHeight="1">
      <c r="A75" s="32">
        <v>497173413000</v>
      </c>
      <c r="B75" s="32">
        <v>7987018886.31</v>
      </c>
      <c r="C75" s="89" t="s">
        <v>23</v>
      </c>
      <c r="D75" s="89"/>
      <c r="E75" s="36" t="s">
        <v>5</v>
      </c>
      <c r="F75" s="32">
        <v>523102476000</v>
      </c>
      <c r="G75" s="32">
        <v>10632013692.21</v>
      </c>
      <c r="H75" s="32">
        <v>524847961000</v>
      </c>
      <c r="I75" s="32">
        <v>7021820000</v>
      </c>
      <c r="J75" s="35">
        <f t="shared" si="10"/>
        <v>99.66743035513097</v>
      </c>
      <c r="K75" s="35">
        <f t="shared" si="10"/>
        <v>151.41393103511624</v>
      </c>
      <c r="L75" s="35"/>
    </row>
    <row r="76" spans="1:19" s="28" customFormat="1" ht="21" customHeight="1">
      <c r="A76" s="62">
        <v>884010929000</v>
      </c>
      <c r="B76" s="62">
        <v>12842432508.64</v>
      </c>
      <c r="C76" s="90" t="s">
        <v>24</v>
      </c>
      <c r="D76" s="90"/>
      <c r="E76" s="36" t="s">
        <v>5</v>
      </c>
      <c r="F76" s="62">
        <v>890909411000</v>
      </c>
      <c r="G76" s="62">
        <v>15768597230.66</v>
      </c>
      <c r="H76" s="62">
        <v>883835409000</v>
      </c>
      <c r="I76" s="62">
        <v>12720420000</v>
      </c>
      <c r="J76" s="63">
        <f t="shared" si="10"/>
        <v>100.80037549163183</v>
      </c>
      <c r="K76" s="63">
        <f t="shared" si="10"/>
        <v>123.96286624702644</v>
      </c>
      <c r="L76" s="63"/>
      <c r="M76" s="63"/>
      <c r="N76" s="63"/>
      <c r="O76" s="63"/>
      <c r="P76" s="63"/>
      <c r="Q76" s="63"/>
      <c r="R76" s="63"/>
      <c r="S76" s="63"/>
    </row>
    <row r="77" spans="1:20" s="31" customFormat="1" ht="27.75" customHeight="1" thickBot="1">
      <c r="A77" s="65"/>
      <c r="B77" s="65"/>
      <c r="C77" s="80"/>
      <c r="D77" s="80"/>
      <c r="E77" s="66"/>
      <c r="F77" s="65"/>
      <c r="G77" s="65"/>
      <c r="H77" s="65"/>
      <c r="I77" s="65"/>
      <c r="J77" s="65"/>
      <c r="K77" s="65"/>
      <c r="L77" s="67"/>
      <c r="M77" s="67"/>
      <c r="N77" s="67"/>
      <c r="O77" s="67"/>
      <c r="P77" s="67"/>
      <c r="Q77" s="67"/>
      <c r="R77" s="67"/>
      <c r="S77" s="67"/>
      <c r="T77" s="67"/>
    </row>
    <row r="78" spans="1:20" s="68" customFormat="1" ht="21" customHeight="1">
      <c r="A78" s="67"/>
      <c r="B78" s="67"/>
      <c r="C78" s="91" t="s">
        <v>66</v>
      </c>
      <c r="D78" s="91"/>
      <c r="E78" s="33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</row>
    <row r="79" spans="1:20" s="31" customFormat="1" ht="21" customHeight="1">
      <c r="A79" s="29">
        <f>A80</f>
        <v>2725436116127.42</v>
      </c>
      <c r="B79" s="29">
        <f>B80</f>
        <v>47746864398</v>
      </c>
      <c r="C79" s="83" t="s">
        <v>67</v>
      </c>
      <c r="D79" s="83"/>
      <c r="E79" s="36" t="s">
        <v>5</v>
      </c>
      <c r="F79" s="29">
        <f>F80</f>
        <v>2735008807490.18</v>
      </c>
      <c r="G79" s="29">
        <f>G80</f>
        <v>55487074210</v>
      </c>
      <c r="H79" s="29">
        <f>H80</f>
        <v>2840515000000</v>
      </c>
      <c r="I79" s="29">
        <f>I80</f>
        <v>48340961000</v>
      </c>
      <c r="J79" s="27">
        <f>IF(SUM(H80:H80)=0,"",F79/H79*100)</f>
        <v>96.28566677134887</v>
      </c>
      <c r="K79" s="27">
        <f>IF(SUM(I80:I80)=0,"",G79/I79*100)</f>
        <v>114.78272889527372</v>
      </c>
      <c r="L79" s="27"/>
      <c r="M79" s="27"/>
      <c r="N79" s="27"/>
      <c r="O79" s="27"/>
      <c r="P79" s="27"/>
      <c r="Q79" s="27"/>
      <c r="R79" s="27"/>
      <c r="S79" s="27"/>
      <c r="T79" s="27"/>
    </row>
    <row r="80" spans="1:20" s="68" customFormat="1" ht="21" customHeight="1">
      <c r="A80" s="62">
        <v>2725436116127.42</v>
      </c>
      <c r="B80" s="62">
        <v>47746864398</v>
      </c>
      <c r="C80" s="88" t="s">
        <v>31</v>
      </c>
      <c r="D80" s="88"/>
      <c r="E80" s="36" t="s">
        <v>5</v>
      </c>
      <c r="F80" s="62">
        <v>2735008807490.18</v>
      </c>
      <c r="G80" s="62">
        <v>55487074210</v>
      </c>
      <c r="H80" s="62">
        <v>2840515000000</v>
      </c>
      <c r="I80" s="62">
        <v>48340961000</v>
      </c>
      <c r="J80" s="63">
        <f>IF(H80=0,"",F80/H80*100)</f>
        <v>96.28566677134887</v>
      </c>
      <c r="K80" s="63">
        <f>IF(I80=0,"",G80/I80*100)</f>
        <v>114.78272889527372</v>
      </c>
      <c r="L80" s="67"/>
      <c r="M80" s="67"/>
      <c r="N80" s="67"/>
      <c r="O80" s="67"/>
      <c r="P80" s="67"/>
      <c r="Q80" s="67"/>
      <c r="R80" s="67"/>
      <c r="S80" s="67"/>
      <c r="T80" s="67"/>
    </row>
    <row r="81" spans="1:20" s="31" customFormat="1" ht="21" customHeight="1">
      <c r="A81" s="29">
        <f>A82</f>
        <v>3578063423000</v>
      </c>
      <c r="B81" s="29">
        <f>B82</f>
        <v>45900273084.89</v>
      </c>
      <c r="C81" s="83" t="s">
        <v>7</v>
      </c>
      <c r="D81" s="83"/>
      <c r="E81" s="36" t="s">
        <v>5</v>
      </c>
      <c r="F81" s="29">
        <f>F82</f>
        <v>3931831677000</v>
      </c>
      <c r="G81" s="29">
        <f>G82</f>
        <v>59960222587.8</v>
      </c>
      <c r="H81" s="29">
        <f>H82</f>
        <v>3456000000000</v>
      </c>
      <c r="I81" s="29">
        <f>I82</f>
        <v>44582522000</v>
      </c>
      <c r="J81" s="27">
        <f>IF(SUM(H82:H82)=0,"",F81/H81*100)</f>
        <v>113.76827769097221</v>
      </c>
      <c r="K81" s="27">
        <f>IF(SUM(I82:I82)=0,"",G81/I81*100)</f>
        <v>134.49266640366375</v>
      </c>
      <c r="L81" s="27"/>
      <c r="M81" s="27"/>
      <c r="N81" s="27"/>
      <c r="O81" s="27"/>
      <c r="P81" s="27"/>
      <c r="Q81" s="27"/>
      <c r="R81" s="27"/>
      <c r="S81" s="27"/>
      <c r="T81" s="27"/>
    </row>
    <row r="82" spans="1:20" s="24" customFormat="1" ht="21" customHeight="1">
      <c r="A82" s="62">
        <v>3578063423000</v>
      </c>
      <c r="B82" s="62">
        <v>45900273084.89</v>
      </c>
      <c r="C82" s="87" t="s">
        <v>24</v>
      </c>
      <c r="D82" s="87"/>
      <c r="E82" s="36" t="s">
        <v>5</v>
      </c>
      <c r="F82" s="62">
        <v>3931831677000</v>
      </c>
      <c r="G82" s="62">
        <v>59960222587.8</v>
      </c>
      <c r="H82" s="62">
        <v>3456000000000</v>
      </c>
      <c r="I82" s="62">
        <v>44582522000</v>
      </c>
      <c r="J82" s="63">
        <f>IF(H82=0,"",F82/H82*100)</f>
        <v>113.76827769097221</v>
      </c>
      <c r="K82" s="63">
        <f>IF(I82=0,"",G82/I82*100)</f>
        <v>134.49266640366375</v>
      </c>
      <c r="L82" s="35"/>
      <c r="M82" s="35"/>
      <c r="N82" s="35"/>
      <c r="O82" s="35"/>
      <c r="P82" s="35"/>
      <c r="Q82" s="35"/>
      <c r="R82" s="35"/>
      <c r="S82" s="35"/>
      <c r="T82" s="35"/>
    </row>
    <row r="83" spans="1:20" s="31" customFormat="1" ht="29.25" customHeight="1">
      <c r="A83" s="29">
        <f>A84</f>
        <v>832152073416</v>
      </c>
      <c r="B83" s="29">
        <f>B84</f>
        <v>228251726948.5</v>
      </c>
      <c r="C83" s="83" t="s">
        <v>72</v>
      </c>
      <c r="D83" s="83"/>
      <c r="E83" s="69" t="s">
        <v>73</v>
      </c>
      <c r="F83" s="29">
        <f>F84</f>
        <v>845217803166.67</v>
      </c>
      <c r="G83" s="29">
        <f>G84</f>
        <v>271039892973</v>
      </c>
      <c r="H83" s="29">
        <f>H84</f>
        <v>750033000000</v>
      </c>
      <c r="I83" s="29">
        <f>I84</f>
        <v>240794947000</v>
      </c>
      <c r="J83" s="27">
        <f>IF(SUM(H84:H84)=0,"",F83/H83*100)</f>
        <v>112.69074869594671</v>
      </c>
      <c r="K83" s="27">
        <f>IF(SUM(I84:I84)=0,"",G83/I83*100)</f>
        <v>112.56045708176758</v>
      </c>
      <c r="L83" s="27"/>
      <c r="M83" s="27"/>
      <c r="N83" s="27"/>
      <c r="O83" s="27"/>
      <c r="P83" s="27"/>
      <c r="Q83" s="27"/>
      <c r="R83" s="27"/>
      <c r="S83" s="27"/>
      <c r="T83" s="27"/>
    </row>
    <row r="84" spans="1:20" s="24" customFormat="1" ht="21" customHeight="1">
      <c r="A84" s="62">
        <v>832152073416</v>
      </c>
      <c r="B84" s="62">
        <v>228251726948.5</v>
      </c>
      <c r="C84" s="87" t="s">
        <v>32</v>
      </c>
      <c r="D84" s="87"/>
      <c r="E84" s="36" t="s">
        <v>5</v>
      </c>
      <c r="F84" s="62">
        <v>845217803166.67</v>
      </c>
      <c r="G84" s="62">
        <v>271039892973</v>
      </c>
      <c r="H84" s="62">
        <v>750033000000</v>
      </c>
      <c r="I84" s="62">
        <v>240794947000</v>
      </c>
      <c r="J84" s="63">
        <f>IF(H84=0,"",F84/H84*100)</f>
        <v>112.69074869594671</v>
      </c>
      <c r="K84" s="63">
        <f>IF(I84=0,"",G84/I84*100)</f>
        <v>112.56045708176758</v>
      </c>
      <c r="L84" s="35"/>
      <c r="M84" s="35"/>
      <c r="N84" s="35"/>
      <c r="O84" s="35"/>
      <c r="P84" s="35"/>
      <c r="Q84" s="35"/>
      <c r="R84" s="35"/>
      <c r="S84" s="35"/>
      <c r="T84" s="35"/>
    </row>
    <row r="85" spans="1:20" s="31" customFormat="1" ht="21" customHeight="1">
      <c r="A85" s="29">
        <f>SUM(A86:A87)</f>
        <v>1507582327562</v>
      </c>
      <c r="B85" s="29">
        <f>SUM(B86:B87)</f>
        <v>769351009.5</v>
      </c>
      <c r="C85" s="83" t="s">
        <v>74</v>
      </c>
      <c r="D85" s="83"/>
      <c r="E85" s="70" t="s">
        <v>75</v>
      </c>
      <c r="F85" s="29">
        <f>SUM(F86:F87)</f>
        <v>1588730494139</v>
      </c>
      <c r="G85" s="29">
        <f>SUM(G86:G87)</f>
        <v>902317286.5</v>
      </c>
      <c r="H85" s="29">
        <f>SUM(H86:H87)</f>
        <v>1241292000000</v>
      </c>
      <c r="I85" s="29">
        <f>SUM(I86:I87)</f>
        <v>652980000</v>
      </c>
      <c r="J85" s="27">
        <f>IF(SUM(H86:H87)=0,"",F85/H85*100)</f>
        <v>127.99006955164458</v>
      </c>
      <c r="K85" s="27">
        <f>IF(SUM(I86:I87)=0,"",G85/I85*100)</f>
        <v>138.18452119513614</v>
      </c>
      <c r="L85" s="27"/>
      <c r="M85" s="27"/>
      <c r="N85" s="27"/>
      <c r="O85" s="27"/>
      <c r="P85" s="27"/>
      <c r="Q85" s="27"/>
      <c r="R85" s="27"/>
      <c r="S85" s="27"/>
      <c r="T85" s="27"/>
    </row>
    <row r="86" spans="1:20" s="24" customFormat="1" ht="21" customHeight="1">
      <c r="A86" s="32">
        <v>1405339774463</v>
      </c>
      <c r="B86" s="32">
        <v>449173994.5</v>
      </c>
      <c r="C86" s="84" t="s">
        <v>33</v>
      </c>
      <c r="D86" s="84"/>
      <c r="E86" s="36" t="s">
        <v>5</v>
      </c>
      <c r="F86" s="32">
        <v>1491143551284</v>
      </c>
      <c r="G86" s="32">
        <v>445596944.5</v>
      </c>
      <c r="H86" s="32">
        <v>1132000000000</v>
      </c>
      <c r="I86" s="32">
        <v>448000000</v>
      </c>
      <c r="J86" s="35">
        <f>IF(H86=0,"",F86/H86*100)</f>
        <v>131.72646212756183</v>
      </c>
      <c r="K86" s="35">
        <f>IF(I86=0,"",G86/I86*100)</f>
        <v>99.46360368303571</v>
      </c>
      <c r="L86" s="35"/>
      <c r="M86" s="35"/>
      <c r="N86" s="35"/>
      <c r="O86" s="35"/>
      <c r="P86" s="35"/>
      <c r="Q86" s="35"/>
      <c r="R86" s="35"/>
      <c r="S86" s="35"/>
      <c r="T86" s="35"/>
    </row>
    <row r="87" spans="1:20" s="24" customFormat="1" ht="21" customHeight="1">
      <c r="A87" s="32">
        <v>102242553099</v>
      </c>
      <c r="B87" s="32">
        <v>320177015</v>
      </c>
      <c r="C87" s="84" t="s">
        <v>34</v>
      </c>
      <c r="D87" s="84"/>
      <c r="E87" s="36" t="s">
        <v>5</v>
      </c>
      <c r="F87" s="32">
        <v>97586942855</v>
      </c>
      <c r="G87" s="32">
        <v>456720342</v>
      </c>
      <c r="H87" s="32">
        <v>109292000000</v>
      </c>
      <c r="I87" s="32">
        <v>204980000</v>
      </c>
      <c r="J87" s="35">
        <f>IF(H87=0,"",F87/H87*100)</f>
        <v>89.2901061880101</v>
      </c>
      <c r="K87" s="35">
        <f>IF(I87=0,"",G87/I87*100)</f>
        <v>222.81214850229293</v>
      </c>
      <c r="L87" s="35"/>
      <c r="M87" s="35"/>
      <c r="N87" s="35"/>
      <c r="O87" s="35"/>
      <c r="P87" s="35"/>
      <c r="Q87" s="35"/>
      <c r="R87" s="35"/>
      <c r="S87" s="35"/>
      <c r="T87" s="35"/>
    </row>
    <row r="88" spans="1:20" s="68" customFormat="1" ht="21" customHeight="1">
      <c r="A88" s="67"/>
      <c r="B88" s="67"/>
      <c r="C88" s="85"/>
      <c r="D88" s="85"/>
      <c r="E88" s="33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</row>
    <row r="89" spans="1:20" s="68" customFormat="1" ht="21" customHeight="1">
      <c r="A89" s="67"/>
      <c r="B89" s="67"/>
      <c r="C89" s="86" t="s">
        <v>35</v>
      </c>
      <c r="D89" s="86"/>
      <c r="E89" s="33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</row>
    <row r="90" spans="1:20" s="68" customFormat="1" ht="21" customHeight="1">
      <c r="A90" s="71">
        <f>SUM(A91:A93)</f>
        <v>0</v>
      </c>
      <c r="B90" s="71">
        <f>SUM(B91:B93)</f>
        <v>173856199951</v>
      </c>
      <c r="C90" s="83" t="s">
        <v>53</v>
      </c>
      <c r="D90" s="83"/>
      <c r="E90" s="60"/>
      <c r="F90" s="71">
        <f>SUM(F91:F93)</f>
        <v>0</v>
      </c>
      <c r="G90" s="71">
        <f>SUM(G91:G93)</f>
        <v>181634470068</v>
      </c>
      <c r="H90" s="71">
        <f>SUM(H91:H93)</f>
        <v>0</v>
      </c>
      <c r="I90" s="71">
        <f>SUM(I91:I93)</f>
        <v>174533789000</v>
      </c>
      <c r="J90" s="27">
        <f>IF(SUM(H91:H93)=0,"",F90/H90*100)</f>
      </c>
      <c r="K90" s="27">
        <f>IF(SUM(I91:I93)=0,"",G90/I90*100)</f>
        <v>104.0683704334179</v>
      </c>
      <c r="L90" s="67"/>
      <c r="M90" s="67"/>
      <c r="N90" s="67"/>
      <c r="O90" s="67"/>
      <c r="P90" s="67"/>
      <c r="Q90" s="67"/>
      <c r="R90" s="67"/>
      <c r="S90" s="67"/>
      <c r="T90" s="67"/>
    </row>
    <row r="91" spans="1:20" s="24" customFormat="1" ht="21" customHeight="1">
      <c r="A91" s="32"/>
      <c r="B91" s="32">
        <v>150889687658</v>
      </c>
      <c r="C91" s="84" t="s">
        <v>36</v>
      </c>
      <c r="D91" s="84"/>
      <c r="E91" s="36"/>
      <c r="F91" s="32"/>
      <c r="G91" s="32">
        <v>157918061535</v>
      </c>
      <c r="H91" s="32"/>
      <c r="I91" s="32">
        <v>151617550000</v>
      </c>
      <c r="J91" s="35">
        <f aca="true" t="shared" si="11" ref="J91:K93">IF(H91=0,"",F91/H91*100)</f>
      </c>
      <c r="K91" s="35">
        <f t="shared" si="11"/>
        <v>104.15552918181305</v>
      </c>
      <c r="L91" s="35"/>
      <c r="M91" s="35"/>
      <c r="N91" s="35"/>
      <c r="O91" s="35"/>
      <c r="P91" s="35"/>
      <c r="Q91" s="35"/>
      <c r="R91" s="35"/>
      <c r="S91" s="35"/>
      <c r="T91" s="35"/>
    </row>
    <row r="92" spans="1:20" s="24" customFormat="1" ht="21" customHeight="1">
      <c r="A92" s="32"/>
      <c r="B92" s="32">
        <v>5149328080</v>
      </c>
      <c r="C92" s="84" t="s">
        <v>37</v>
      </c>
      <c r="D92" s="84"/>
      <c r="E92" s="36"/>
      <c r="F92" s="32"/>
      <c r="G92" s="32">
        <v>5057599685</v>
      </c>
      <c r="H92" s="32"/>
      <c r="I92" s="32">
        <v>5118768000</v>
      </c>
      <c r="J92" s="35">
        <f t="shared" si="11"/>
      </c>
      <c r="K92" s="35">
        <f t="shared" si="11"/>
        <v>98.80501880530628</v>
      </c>
      <c r="L92" s="35"/>
      <c r="M92" s="35"/>
      <c r="N92" s="35"/>
      <c r="O92" s="35"/>
      <c r="P92" s="35"/>
      <c r="Q92" s="35"/>
      <c r="R92" s="35"/>
      <c r="S92" s="35"/>
      <c r="T92" s="35"/>
    </row>
    <row r="93" spans="1:20" s="24" customFormat="1" ht="21" customHeight="1">
      <c r="A93" s="32"/>
      <c r="B93" s="32">
        <v>17817184213</v>
      </c>
      <c r="C93" s="84" t="s">
        <v>68</v>
      </c>
      <c r="D93" s="84"/>
      <c r="E93" s="36"/>
      <c r="F93" s="32"/>
      <c r="G93" s="32">
        <v>18658808848</v>
      </c>
      <c r="H93" s="32"/>
      <c r="I93" s="32">
        <v>17797471000</v>
      </c>
      <c r="J93" s="35">
        <f t="shared" si="11"/>
      </c>
      <c r="K93" s="35">
        <f t="shared" si="11"/>
        <v>104.83966428713383</v>
      </c>
      <c r="L93" s="35"/>
      <c r="M93" s="35"/>
      <c r="N93" s="35"/>
      <c r="O93" s="35"/>
      <c r="P93" s="35"/>
      <c r="Q93" s="35"/>
      <c r="R93" s="35"/>
      <c r="S93" s="35"/>
      <c r="T93" s="35"/>
    </row>
    <row r="94" spans="1:20" s="24" customFormat="1" ht="21" customHeight="1">
      <c r="A94" s="35"/>
      <c r="B94" s="35"/>
      <c r="C94" s="81"/>
      <c r="D94" s="81"/>
      <c r="E94" s="36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</row>
    <row r="95" spans="1:20" s="31" customFormat="1" ht="21" customHeight="1">
      <c r="A95" s="27"/>
      <c r="B95" s="27" t="s">
        <v>14</v>
      </c>
      <c r="C95" s="82" t="s">
        <v>38</v>
      </c>
      <c r="D95" s="82"/>
      <c r="E95" s="60"/>
      <c r="F95" s="27"/>
      <c r="G95" s="27"/>
      <c r="H95" s="27"/>
      <c r="I95" s="27" t="s">
        <v>14</v>
      </c>
      <c r="J95" s="27"/>
      <c r="K95" s="27" t="s">
        <v>14</v>
      </c>
      <c r="L95" s="27"/>
      <c r="M95" s="27"/>
      <c r="N95" s="27"/>
      <c r="O95" s="27"/>
      <c r="P95" s="27"/>
      <c r="Q95" s="27"/>
      <c r="R95" s="27"/>
      <c r="S95" s="27"/>
      <c r="T95" s="27"/>
    </row>
    <row r="96" spans="1:20" s="31" customFormat="1" ht="21" customHeight="1">
      <c r="A96" s="29">
        <f>A97</f>
        <v>0</v>
      </c>
      <c r="B96" s="29">
        <f>B97</f>
        <v>355418184761</v>
      </c>
      <c r="C96" s="83" t="s">
        <v>53</v>
      </c>
      <c r="D96" s="83"/>
      <c r="E96" s="36"/>
      <c r="F96" s="29">
        <f>F97</f>
        <v>0</v>
      </c>
      <c r="G96" s="29">
        <f>G97</f>
        <v>367199974096</v>
      </c>
      <c r="H96" s="29">
        <f>H97</f>
        <v>0</v>
      </c>
      <c r="I96" s="29">
        <f>I97</f>
        <v>360620737000</v>
      </c>
      <c r="J96" s="27">
        <f>IF(SUM(H97:H97)=0,"",F96/H96*100)</f>
      </c>
      <c r="K96" s="27">
        <f>IF(SUM(I97:I97)=0,"",G96/I96*100)</f>
        <v>101.82442006822254</v>
      </c>
      <c r="L96" s="27"/>
      <c r="M96" s="27"/>
      <c r="N96" s="27"/>
      <c r="O96" s="27"/>
      <c r="P96" s="27"/>
      <c r="Q96" s="27"/>
      <c r="R96" s="27"/>
      <c r="S96" s="27"/>
      <c r="T96" s="27"/>
    </row>
    <row r="97" spans="1:20" s="24" customFormat="1" ht="21" customHeight="1">
      <c r="A97" s="32"/>
      <c r="B97" s="32">
        <v>355418184761</v>
      </c>
      <c r="C97" s="84" t="s">
        <v>39</v>
      </c>
      <c r="D97" s="84"/>
      <c r="E97" s="36"/>
      <c r="F97" s="32"/>
      <c r="G97" s="32">
        <v>367199974096</v>
      </c>
      <c r="H97" s="32"/>
      <c r="I97" s="32">
        <v>360620737000</v>
      </c>
      <c r="J97" s="35">
        <f>IF(H97=0,"",F97/H97*100)</f>
      </c>
      <c r="K97" s="35">
        <f>IF(I97=0,"",G97/I97*100)</f>
        <v>101.82442006822254</v>
      </c>
      <c r="L97" s="35"/>
      <c r="M97" s="35"/>
      <c r="N97" s="35"/>
      <c r="O97" s="35"/>
      <c r="P97" s="35"/>
      <c r="Q97" s="35"/>
      <c r="R97" s="35"/>
      <c r="S97" s="35"/>
      <c r="T97" s="35"/>
    </row>
    <row r="98" spans="1:20" s="24" customFormat="1" ht="16.5" customHeight="1">
      <c r="A98" s="35"/>
      <c r="B98" s="35"/>
      <c r="C98" s="81"/>
      <c r="D98" s="81"/>
      <c r="E98" s="36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</row>
    <row r="99" spans="1:20" s="24" customFormat="1" ht="16.5" customHeight="1">
      <c r="A99" s="35"/>
      <c r="B99" s="35"/>
      <c r="C99" s="81"/>
      <c r="D99" s="81"/>
      <c r="E99" s="36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</row>
    <row r="100" spans="1:20" s="24" customFormat="1" ht="16.5" customHeight="1">
      <c r="A100" s="35"/>
      <c r="B100" s="35"/>
      <c r="C100" s="72"/>
      <c r="D100" s="72"/>
      <c r="E100" s="36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</row>
    <row r="101" spans="1:20" s="24" customFormat="1" ht="16.5" customHeight="1">
      <c r="A101" s="35"/>
      <c r="B101" s="35"/>
      <c r="C101" s="81"/>
      <c r="D101" s="81"/>
      <c r="E101" s="36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</row>
    <row r="102" spans="1:20" s="24" customFormat="1" ht="16.5" customHeight="1">
      <c r="A102" s="35"/>
      <c r="B102" s="35"/>
      <c r="C102" s="72"/>
      <c r="D102" s="72"/>
      <c r="E102" s="36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</row>
    <row r="103" spans="1:20" s="24" customFormat="1" ht="16.5" customHeight="1">
      <c r="A103" s="35"/>
      <c r="B103" s="35"/>
      <c r="C103" s="72"/>
      <c r="D103" s="72"/>
      <c r="E103" s="36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</row>
    <row r="104" spans="1:20" s="24" customFormat="1" ht="16.5" customHeight="1">
      <c r="A104" s="35"/>
      <c r="B104" s="35"/>
      <c r="C104" s="72"/>
      <c r="D104" s="72"/>
      <c r="E104" s="36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</row>
    <row r="105" spans="1:20" s="24" customFormat="1" ht="16.5" customHeight="1">
      <c r="A105" s="35"/>
      <c r="B105" s="35"/>
      <c r="C105" s="72"/>
      <c r="D105" s="72"/>
      <c r="E105" s="36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</row>
    <row r="106" spans="1:20" s="24" customFormat="1" ht="16.5" customHeight="1">
      <c r="A106" s="35"/>
      <c r="B106" s="35"/>
      <c r="C106" s="72"/>
      <c r="D106" s="72"/>
      <c r="E106" s="36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</row>
    <row r="107" spans="1:20" s="24" customFormat="1" ht="16.5" customHeight="1">
      <c r="A107" s="35"/>
      <c r="B107" s="35"/>
      <c r="C107" s="72"/>
      <c r="D107" s="72"/>
      <c r="E107" s="36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</row>
    <row r="108" spans="1:20" s="24" customFormat="1" ht="16.5" customHeight="1">
      <c r="A108" s="35"/>
      <c r="B108" s="35"/>
      <c r="C108" s="81"/>
      <c r="D108" s="81"/>
      <c r="E108" s="36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</row>
    <row r="109" spans="1:20" s="24" customFormat="1" ht="16.5" customHeight="1">
      <c r="A109" s="35"/>
      <c r="B109" s="35"/>
      <c r="C109" s="81"/>
      <c r="D109" s="81"/>
      <c r="E109" s="36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</row>
    <row r="110" spans="1:20" s="24" customFormat="1" ht="16.5" customHeight="1">
      <c r="A110" s="35"/>
      <c r="B110" s="35"/>
      <c r="C110" s="72"/>
      <c r="D110" s="72"/>
      <c r="E110" s="36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</row>
    <row r="111" spans="1:20" s="24" customFormat="1" ht="16.5" customHeight="1">
      <c r="A111" s="35"/>
      <c r="B111" s="35"/>
      <c r="C111" s="81"/>
      <c r="D111" s="81"/>
      <c r="E111" s="36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</row>
    <row r="112" spans="1:20" s="24" customFormat="1" ht="16.5" customHeight="1">
      <c r="A112" s="35"/>
      <c r="B112" s="35"/>
      <c r="C112" s="81"/>
      <c r="D112" s="81"/>
      <c r="E112" s="36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</row>
    <row r="113" spans="1:20" s="24" customFormat="1" ht="18" customHeight="1">
      <c r="A113" s="35"/>
      <c r="B113" s="35"/>
      <c r="C113" s="81"/>
      <c r="D113" s="81"/>
      <c r="E113" s="36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</row>
    <row r="114" spans="1:20" s="24" customFormat="1" ht="16.5" customHeight="1">
      <c r="A114" s="35"/>
      <c r="B114" s="35"/>
      <c r="C114" s="81"/>
      <c r="D114" s="81"/>
      <c r="E114" s="36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</row>
    <row r="115" spans="1:5" s="75" customFormat="1" ht="19.5" customHeight="1" thickBot="1">
      <c r="A115" s="73"/>
      <c r="B115" s="73"/>
      <c r="C115" s="80"/>
      <c r="D115" s="80"/>
      <c r="E115" s="74"/>
    </row>
    <row r="116" spans="1:7" ht="16.5">
      <c r="A116" s="76" t="s">
        <v>70</v>
      </c>
      <c r="D116" s="78"/>
      <c r="G116" s="79" t="s">
        <v>76</v>
      </c>
    </row>
    <row r="117" ht="9.75" customHeight="1"/>
  </sheetData>
  <mergeCells count="109">
    <mergeCell ref="J4:K5"/>
    <mergeCell ref="G2:I2"/>
    <mergeCell ref="A4:B5"/>
    <mergeCell ref="C4:D6"/>
    <mergeCell ref="E4:E6"/>
    <mergeCell ref="F4:F5"/>
    <mergeCell ref="G4:G5"/>
    <mergeCell ref="H4:I5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C72:D72"/>
    <mergeCell ref="C73:D73"/>
    <mergeCell ref="C74:D74"/>
    <mergeCell ref="C75:D75"/>
    <mergeCell ref="C76:D76"/>
    <mergeCell ref="C77:D77"/>
    <mergeCell ref="C78:D78"/>
    <mergeCell ref="C79:D79"/>
    <mergeCell ref="C80:D80"/>
    <mergeCell ref="C81:D81"/>
    <mergeCell ref="C82:D82"/>
    <mergeCell ref="C83:D83"/>
    <mergeCell ref="C84:D84"/>
    <mergeCell ref="C85:D85"/>
    <mergeCell ref="C86:D86"/>
    <mergeCell ref="C87:D87"/>
    <mergeCell ref="C88:D88"/>
    <mergeCell ref="C89:D89"/>
    <mergeCell ref="C90:D90"/>
    <mergeCell ref="C91:D91"/>
    <mergeCell ref="C92:D92"/>
    <mergeCell ref="C93:D93"/>
    <mergeCell ref="C94:D94"/>
    <mergeCell ref="C95:D95"/>
    <mergeCell ref="C96:D96"/>
    <mergeCell ref="C97:D97"/>
    <mergeCell ref="C98:D98"/>
    <mergeCell ref="C99:D99"/>
    <mergeCell ref="C101:D101"/>
    <mergeCell ref="C108:D108"/>
    <mergeCell ref="C109:D109"/>
    <mergeCell ref="C115:D115"/>
    <mergeCell ref="C111:D111"/>
    <mergeCell ref="C112:D112"/>
    <mergeCell ref="C113:D113"/>
    <mergeCell ref="C114:D114"/>
  </mergeCells>
  <printOptions horizontalCentered="1"/>
  <pageMargins left="0.5905511811023623" right="0.5905511811023623" top="0.3937007874015748" bottom="0.3937007874015748" header="0.2755905511811024" footer="0.5118110236220472"/>
  <pageSetup horizontalDpi="600" verticalDpi="600" orientation="portrait" pageOrder="overThenDown" paperSize="9" scale="86" r:id="rId1"/>
  <rowBreaks count="2" manualBreakCount="2">
    <brk id="42" max="10" man="1"/>
    <brk id="77" max="10" man="1"/>
  </rowBreaks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李慧君</dc:creator>
  <cp:keywords/>
  <dc:description/>
  <cp:lastModifiedBy>user</cp:lastModifiedBy>
  <cp:lastPrinted>2007-04-21T09:50:45Z</cp:lastPrinted>
  <dcterms:created xsi:type="dcterms:W3CDTF">2006-04-22T03:13:46Z</dcterms:created>
  <dcterms:modified xsi:type="dcterms:W3CDTF">2007-04-21T09:50:52Z</dcterms:modified>
  <cp:category/>
  <cp:version/>
  <cp:contentType/>
  <cp:contentStatus/>
</cp:coreProperties>
</file>