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75" activeTab="0"/>
  </bookViews>
  <sheets>
    <sheet name="95決算" sheetId="1" r:id="rId1"/>
    <sheet name="95預算數" sheetId="2" r:id="rId2"/>
  </sheets>
  <definedNames>
    <definedName name="_xlnm.Print_Area" localSheetId="1">'95預算數'!$A$1:$M$101</definedName>
    <definedName name="_xlnm.Print_Titles" localSheetId="0">'95決算'!$1:$4</definedName>
    <definedName name="_xlnm.Print_Titles" localSheetId="1">'95預算數'!$1:$4</definedName>
  </definedNames>
  <calcPr fullCalcOnLoad="1"/>
</workbook>
</file>

<file path=xl/sharedStrings.xml><?xml version="1.0" encoding="utf-8"?>
<sst xmlns="http://schemas.openxmlformats.org/spreadsheetml/2006/main" count="194" uniqueCount="75">
  <si>
    <t xml:space="preserve"> </t>
  </si>
  <si>
    <t>機關名稱</t>
  </si>
  <si>
    <t>數</t>
  </si>
  <si>
    <t>正式員額薪資</t>
  </si>
  <si>
    <t>超時工作報酬</t>
  </si>
  <si>
    <t>津貼</t>
  </si>
  <si>
    <t>獎金</t>
  </si>
  <si>
    <t>福利費</t>
  </si>
  <si>
    <t>提繳費</t>
  </si>
  <si>
    <t>合計</t>
  </si>
  <si>
    <t xml:space="preserve"> 行   政   院   主   管</t>
  </si>
  <si>
    <t xml:space="preserve"> 經   濟   部   主   管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</si>
  <si>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</si>
  <si>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</si>
  <si>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</si>
  <si>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</si>
  <si>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</si>
  <si>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臺灣省自來水股份有限公司</t>
  </si>
  <si>
    <t xml:space="preserve"> 財   政   部   主   管</t>
  </si>
  <si>
    <t>中央存款保險股份有限公司</t>
  </si>
  <si>
    <t>財政部印刷廠</t>
  </si>
  <si>
    <t xml:space="preserve"> 交   通   部   主   管</t>
  </si>
  <si>
    <t>榮民工程股份有限公司</t>
  </si>
  <si>
    <t>勞工保險局</t>
  </si>
  <si>
    <t>中央健康保險局</t>
  </si>
  <si>
    <t xml:space="preserve">  總            計</t>
  </si>
  <si>
    <t>單位：新臺幣元</t>
  </si>
  <si>
    <t>決算數</t>
  </si>
  <si>
    <r>
      <t>決算</t>
    </r>
    <r>
      <rPr>
        <sz val="11"/>
        <rFont val="Times New Roman"/>
        <family val="1"/>
      </rPr>
      <t xml:space="preserve">                          </t>
    </r>
  </si>
  <si>
    <t>資本支出
用人費用</t>
  </si>
  <si>
    <r>
      <t>退休及卹償金</t>
    </r>
    <r>
      <rPr>
        <sz val="11"/>
        <rFont val="Times New Roman"/>
        <family val="1"/>
      </rPr>
      <t xml:space="preserve">  </t>
    </r>
  </si>
  <si>
    <t>資遣費</t>
  </si>
  <si>
    <r>
      <t>中央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  <r>
      <rPr>
        <sz val="10"/>
        <rFont val="Times New Roman"/>
        <family val="1"/>
      </rPr>
      <t xml:space="preserve">    </t>
    </r>
  </si>
  <si>
    <r>
      <t xml:space="preserve"> </t>
    </r>
    <r>
      <rPr>
        <sz val="10"/>
        <rFont val="新細明體"/>
        <family val="1"/>
      </rPr>
      <t>國內部分</t>
    </r>
  </si>
  <si>
    <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外部分</t>
    </r>
  </si>
  <si>
    <r>
      <t>中國輸出入銀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</si>
  <si>
    <t xml:space="preserve"> 行政院國軍退除役官兵輔導委員會主管</t>
  </si>
  <si>
    <t xml:space="preserve"> 行政院勞工委員會主管</t>
  </si>
  <si>
    <t xml:space="preserve"> 行政院衛生署主管</t>
  </si>
  <si>
    <r>
      <t>用綜計表</t>
    </r>
    <r>
      <rPr>
        <b/>
        <sz val="20"/>
        <rFont val="Times New Roman"/>
        <family val="1"/>
      </rPr>
      <t xml:space="preserve">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</si>
  <si>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t>丁5、用人費</t>
  </si>
  <si>
    <t>中央信託局股份有限公司</t>
  </si>
  <si>
    <t>臺灣銀行股份有限公司</t>
  </si>
  <si>
    <r>
      <t xml:space="preserve"> </t>
    </r>
    <r>
      <rPr>
        <sz val="10"/>
        <rFont val="新細明體"/>
        <family val="1"/>
      </rPr>
      <t>國內部分</t>
    </r>
  </si>
  <si>
    <t>臺灣土地銀行股份有限公司</t>
  </si>
  <si>
    <t>臺灣菸酒股份有限公司</t>
  </si>
  <si>
    <t>中華郵政股份有限公司</t>
  </si>
  <si>
    <t>交通部臺灣鐵路局</t>
  </si>
  <si>
    <t>交通部基隆港務局</t>
  </si>
  <si>
    <r>
      <t xml:space="preserve"> </t>
    </r>
    <r>
      <rPr>
        <sz val="10"/>
        <rFont val="新細明體"/>
        <family val="1"/>
      </rPr>
      <t>國內部分</t>
    </r>
  </si>
  <si>
    <t>交通部臺中港務局</t>
  </si>
  <si>
    <t>交通部高雄港務局</t>
  </si>
  <si>
    <t>交通部花蓮港務局</t>
  </si>
  <si>
    <r>
      <t xml:space="preserve"> </t>
    </r>
    <r>
      <rPr>
        <sz val="10"/>
        <rFont val="新細明體"/>
        <family val="1"/>
      </rPr>
      <t>國外部分</t>
    </r>
  </si>
  <si>
    <r>
      <t xml:space="preserve"> </t>
    </r>
    <r>
      <rPr>
        <sz val="10"/>
        <rFont val="新細明體"/>
        <family val="1"/>
      </rPr>
      <t>國外部分</t>
    </r>
  </si>
  <si>
    <t>臨時人員薪資</t>
  </si>
  <si>
    <t>備註：本表所列決算用人費用之表達，係配合預算綜計表之表達方式，不含中央銀行借調至金融監督管理委員會人員之用人費用</t>
  </si>
  <si>
    <r>
      <t xml:space="preserve">              23,707,558</t>
    </r>
    <r>
      <rPr>
        <sz val="10"/>
        <rFont val="細明體"/>
        <family val="3"/>
      </rPr>
      <t>元，及臺灣菸酒股份有限公司待精簡臨時人員之用人費用</t>
    </r>
    <r>
      <rPr>
        <sz val="10"/>
        <rFont val="Times New Roman"/>
        <family val="1"/>
      </rPr>
      <t>107,821,720</t>
    </r>
    <r>
      <rPr>
        <sz val="10"/>
        <rFont val="細明體"/>
        <family val="3"/>
      </rPr>
      <t>元。</t>
    </r>
  </si>
  <si>
    <r>
      <t>丁</t>
    </r>
    <r>
      <rPr>
        <b/>
        <sz val="20"/>
        <rFont val="華康特粗明體"/>
        <family val="3"/>
      </rPr>
      <t>5</t>
    </r>
    <r>
      <rPr>
        <b/>
        <sz val="20"/>
        <rFont val="細明體"/>
        <family val="3"/>
      </rPr>
      <t>、</t>
    </r>
    <r>
      <rPr>
        <b/>
        <sz val="20"/>
        <rFont val="華康特粗明體"/>
        <family val="3"/>
      </rPr>
      <t xml:space="preserve">用人費     </t>
    </r>
  </si>
  <si>
    <t>用綜計表 (續)</t>
  </si>
  <si>
    <t>單位：新臺幣元</t>
  </si>
  <si>
    <t>預算數</t>
  </si>
  <si>
    <r>
      <t>預算</t>
    </r>
    <r>
      <rPr>
        <sz val="11"/>
        <rFont val="Times New Roman"/>
        <family val="1"/>
      </rPr>
      <t xml:space="preserve">                         </t>
    </r>
  </si>
  <si>
    <t>資本支出
用人費用</t>
  </si>
  <si>
    <r>
      <t>退休及卹償金</t>
    </r>
    <r>
      <rPr>
        <sz val="11"/>
        <rFont val="Times New Roman"/>
        <family val="1"/>
      </rPr>
      <t xml:space="preserve">  </t>
    </r>
  </si>
  <si>
    <t>資遣費</t>
  </si>
  <si>
    <t>中央信託局股份有限公司</t>
  </si>
  <si>
    <t>臺灣銀行股份有限公司</t>
  </si>
  <si>
    <t>臺灣土地銀行股份有限公司</t>
  </si>
  <si>
    <t>臺灣菸酒股份有限公司</t>
  </si>
  <si>
    <t>中華郵政股份有限公司</t>
  </si>
  <si>
    <t>交通部臺灣鐵路局</t>
  </si>
  <si>
    <t>行政院國軍退除役官兵輔導委員會主管</t>
  </si>
  <si>
    <t>行政院勞工委員會主管</t>
  </si>
  <si>
    <t>行政院衛生署主管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</si>
</sst>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  <numFmt numFmtId="207" formatCode="_-\ #,##0.00_-;\-* #,##0.00_-;_-\ &quot;&quot;_-"/>
    <numFmt numFmtId="208" formatCode="0.00_);[Red]\(0.00\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name val="華康特粗明體"/>
      <family val="3"/>
    </font>
    <font>
      <b/>
      <sz val="12"/>
      <name val="華康中黑體"/>
      <family val="3"/>
    </font>
    <font>
      <b/>
      <sz val="20"/>
      <name val="細明體"/>
      <family val="3"/>
    </font>
    <font>
      <sz val="11"/>
      <name val="新細明體"/>
      <family val="1"/>
    </font>
    <font>
      <sz val="9"/>
      <name val="細明體"/>
      <family val="3"/>
    </font>
    <font>
      <sz val="20"/>
      <name val="華康特粗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華康中黑體"/>
      <family val="3"/>
    </font>
    <font>
      <sz val="10"/>
      <name val="新細明體"/>
      <family val="1"/>
    </font>
    <font>
      <b/>
      <sz val="9"/>
      <name val="華康中黑體"/>
      <family val="3"/>
    </font>
    <font>
      <b/>
      <sz val="20"/>
      <name val="Times New Roman"/>
      <family val="1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207" fontId="0" fillId="0" borderId="0" xfId="19" applyNumberFormat="1" applyAlignment="1">
      <alignment horizontal="right" vertical="center" wrapText="1"/>
      <protection/>
    </xf>
    <xf numFmtId="207" fontId="0" fillId="0" borderId="0" xfId="19" applyNumberFormat="1" applyAlignment="1">
      <alignment horizontal="center" vertical="center" wrapText="1"/>
      <protection/>
    </xf>
    <xf numFmtId="207" fontId="0" fillId="0" borderId="0" xfId="19" applyNumberFormat="1" applyFont="1" applyAlignment="1">
      <alignment horizontal="centerContinuous" vertical="center" wrapText="1"/>
      <protection/>
    </xf>
    <xf numFmtId="207" fontId="0" fillId="0" borderId="0" xfId="19" applyNumberFormat="1" applyAlignment="1">
      <alignment horizontal="centerContinuous" vertical="center" wrapText="1"/>
      <protection/>
    </xf>
    <xf numFmtId="207" fontId="1" fillId="0" borderId="0" xfId="19" applyNumberFormat="1" applyFont="1" applyAlignment="1">
      <alignment horizontal="centerContinuous" vertical="center" wrapText="1"/>
      <protection/>
    </xf>
    <xf numFmtId="207" fontId="0" fillId="0" borderId="0" xfId="19" applyNumberFormat="1">
      <alignment/>
      <protection/>
    </xf>
    <xf numFmtId="207" fontId="15" fillId="0" borderId="0" xfId="19" applyNumberFormat="1" applyFont="1" applyAlignment="1" quotePrefix="1">
      <alignment horizontal="right" vertical="center"/>
      <protection/>
    </xf>
    <xf numFmtId="207" fontId="15" fillId="0" borderId="2" xfId="19" applyNumberFormat="1" applyFont="1" applyBorder="1" applyAlignment="1">
      <alignment horizontal="distributed" vertical="center" wrapText="1"/>
      <protection/>
    </xf>
    <xf numFmtId="207" fontId="15" fillId="0" borderId="3" xfId="19" applyNumberFormat="1" applyFont="1" applyBorder="1" applyAlignment="1" quotePrefix="1">
      <alignment horizontal="distributed" vertical="center" wrapText="1"/>
      <protection/>
    </xf>
    <xf numFmtId="207" fontId="15" fillId="0" borderId="3" xfId="19" applyNumberFormat="1" applyFont="1" applyBorder="1" applyAlignment="1">
      <alignment horizontal="distributed" vertical="center" wrapText="1"/>
      <protection/>
    </xf>
    <xf numFmtId="207" fontId="15" fillId="0" borderId="3" xfId="19" applyNumberFormat="1" applyFont="1" applyBorder="1" applyAlignment="1" quotePrefix="1">
      <alignment horizontal="distributed" vertical="center"/>
      <protection/>
    </xf>
    <xf numFmtId="207" fontId="15" fillId="0" borderId="0" xfId="19" applyNumberFormat="1" applyFont="1" applyBorder="1" applyAlignment="1">
      <alignment horizontal="distributed" vertical="center" wrapText="1"/>
      <protection/>
    </xf>
    <xf numFmtId="207" fontId="15" fillId="0" borderId="0" xfId="19" applyNumberFormat="1" applyFont="1" applyBorder="1" applyAlignment="1" quotePrefix="1">
      <alignment horizontal="distributed" vertical="center" wrapText="1"/>
      <protection/>
    </xf>
    <xf numFmtId="207" fontId="15" fillId="0" borderId="4" xfId="19" applyNumberFormat="1" applyFont="1" applyBorder="1" applyAlignment="1">
      <alignment horizontal="distributed" vertical="center" wrapText="1"/>
      <protection/>
    </xf>
    <xf numFmtId="207" fontId="15" fillId="0" borderId="0" xfId="19" applyNumberFormat="1" applyFont="1" applyBorder="1" applyAlignment="1">
      <alignment horizontal="center" vertical="center" wrapText="1"/>
      <protection/>
    </xf>
    <xf numFmtId="207" fontId="15" fillId="0" borderId="0" xfId="19" applyNumberFormat="1" applyFont="1" applyBorder="1" applyAlignment="1" quotePrefix="1">
      <alignment horizontal="distributed" vertical="center" wrapText="1"/>
      <protection/>
    </xf>
    <xf numFmtId="207" fontId="15" fillId="0" borderId="0" xfId="19" applyNumberFormat="1" applyFont="1" applyBorder="1" applyAlignment="1">
      <alignment horizontal="distributed" vertical="center" wrapText="1"/>
      <protection/>
    </xf>
    <xf numFmtId="207" fontId="15" fillId="0" borderId="0" xfId="19" applyNumberFormat="1" applyFont="1" applyBorder="1" applyAlignment="1" quotePrefix="1">
      <alignment horizontal="distributed" vertical="center"/>
      <protection/>
    </xf>
    <xf numFmtId="207" fontId="18" fillId="0" borderId="0" xfId="19" applyNumberFormat="1" applyFont="1" applyAlignment="1">
      <alignment horizontal="right" vertical="center" wrapText="1"/>
      <protection/>
    </xf>
    <xf numFmtId="207" fontId="19" fillId="0" borderId="0" xfId="19" applyNumberFormat="1" applyFont="1" applyAlignment="1">
      <alignment horizontal="right" vertical="center" wrapText="1"/>
      <protection/>
    </xf>
    <xf numFmtId="207" fontId="20" fillId="0" borderId="0" xfId="19" applyNumberFormat="1" applyFont="1" applyBorder="1" applyAlignment="1" applyProtection="1" quotePrefix="1">
      <alignment horizontal="center" vertical="center"/>
      <protection/>
    </xf>
    <xf numFmtId="207" fontId="19" fillId="0" borderId="0" xfId="19" applyNumberFormat="1" applyFont="1" applyAlignment="1">
      <alignment horizontal="center" vertical="center" wrapText="1"/>
      <protection/>
    </xf>
    <xf numFmtId="207" fontId="21" fillId="0" borderId="0" xfId="19" applyNumberFormat="1" applyFont="1" applyBorder="1" applyAlignment="1" applyProtection="1" quotePrefix="1">
      <alignment horizontal="distributed" vertical="center"/>
      <protection/>
    </xf>
    <xf numFmtId="207" fontId="19" fillId="0" borderId="0" xfId="19" applyNumberFormat="1" applyFont="1" applyAlignment="1" applyProtection="1">
      <alignment horizontal="right" vertical="center" wrapText="1"/>
      <protection locked="0"/>
    </xf>
    <xf numFmtId="207" fontId="19" fillId="0" borderId="0" xfId="19" applyNumberFormat="1" applyFont="1" applyBorder="1" applyAlignment="1" applyProtection="1">
      <alignment horizontal="distributed" vertical="center"/>
      <protection/>
    </xf>
    <xf numFmtId="207" fontId="19" fillId="0" borderId="0" xfId="19" applyNumberFormat="1" applyFont="1" applyBorder="1" applyAlignment="1" applyProtection="1" quotePrefix="1">
      <alignment horizontal="distributed" vertical="center"/>
      <protection/>
    </xf>
    <xf numFmtId="207" fontId="21" fillId="0" borderId="0" xfId="19" applyNumberFormat="1" applyFont="1" applyBorder="1" applyAlignment="1" applyProtection="1">
      <alignment horizontal="distributed" vertical="center"/>
      <protection/>
    </xf>
    <xf numFmtId="207" fontId="19" fillId="0" borderId="0" xfId="19" applyNumberFormat="1" applyFont="1" applyFill="1" applyAlignment="1">
      <alignment horizontal="right" vertical="center" wrapText="1"/>
      <protection/>
    </xf>
    <xf numFmtId="207" fontId="21" fillId="0" borderId="0" xfId="19" applyNumberFormat="1" applyFont="1" applyFill="1" applyBorder="1" applyAlignment="1" applyProtection="1" quotePrefix="1">
      <alignment horizontal="distributed" vertical="center"/>
      <protection/>
    </xf>
    <xf numFmtId="207" fontId="19" fillId="0" borderId="0" xfId="19" applyNumberFormat="1" applyFont="1" applyFill="1" applyAlignment="1">
      <alignment horizontal="center" vertical="center" wrapText="1"/>
      <protection/>
    </xf>
    <xf numFmtId="207" fontId="19" fillId="0" borderId="0" xfId="19" applyNumberFormat="1" applyFont="1" applyFill="1" applyAlignment="1" applyProtection="1">
      <alignment horizontal="right" vertical="center" wrapText="1"/>
      <protection locked="0"/>
    </xf>
    <xf numFmtId="207" fontId="19" fillId="0" borderId="0" xfId="19" applyNumberFormat="1" applyFont="1" applyFill="1" applyBorder="1" applyAlignment="1" applyProtection="1">
      <alignment horizontal="distributed" vertical="center"/>
      <protection/>
    </xf>
    <xf numFmtId="207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207" fontId="21" fillId="0" borderId="0" xfId="19" applyNumberFormat="1" applyFont="1" applyAlignment="1">
      <alignment horizontal="distributed" vertical="center"/>
      <protection/>
    </xf>
    <xf numFmtId="207" fontId="19" fillId="0" borderId="0" xfId="19" applyNumberFormat="1" applyFont="1" applyBorder="1" applyAlignment="1" applyProtection="1">
      <alignment horizontal="right" vertical="center" wrapText="1"/>
      <protection locked="0"/>
    </xf>
    <xf numFmtId="207" fontId="19" fillId="0" borderId="0" xfId="19" applyNumberFormat="1" applyFont="1" applyFill="1" applyBorder="1" applyAlignment="1">
      <alignment horizontal="right" vertical="center" wrapText="1"/>
      <protection/>
    </xf>
    <xf numFmtId="207" fontId="21" fillId="0" borderId="0" xfId="19" applyNumberFormat="1" applyFont="1" applyFill="1" applyBorder="1" applyAlignment="1" applyProtection="1">
      <alignment horizontal="distributed" vertical="center" wrapText="1" shrinkToFit="1"/>
      <protection/>
    </xf>
    <xf numFmtId="207" fontId="19" fillId="0" borderId="0" xfId="19" applyNumberFormat="1" applyFont="1" applyFill="1" applyBorder="1" applyAlignment="1" applyProtection="1">
      <alignment horizontal="right" vertical="center" wrapText="1"/>
      <protection locked="0"/>
    </xf>
    <xf numFmtId="207" fontId="19" fillId="0" borderId="0" xfId="19" applyNumberFormat="1" applyFont="1" applyFill="1" applyBorder="1" applyAlignment="1">
      <alignment horizontal="center" vertical="center" wrapText="1"/>
      <protection/>
    </xf>
    <xf numFmtId="207" fontId="19" fillId="0" borderId="0" xfId="19" applyNumberFormat="1" applyFont="1" applyBorder="1" applyAlignment="1">
      <alignment horizontal="right" vertical="center" wrapText="1"/>
      <protection/>
    </xf>
    <xf numFmtId="207" fontId="21" fillId="0" borderId="0" xfId="19" applyNumberFormat="1" applyFont="1" applyBorder="1" applyAlignment="1" applyProtection="1">
      <alignment horizontal="distributed" vertical="center" wrapText="1" shrinkToFit="1"/>
      <protection/>
    </xf>
    <xf numFmtId="207" fontId="19" fillId="0" borderId="0" xfId="19" applyNumberFormat="1" applyFont="1" applyBorder="1" applyAlignment="1">
      <alignment horizontal="center" vertical="center" wrapText="1"/>
      <protection/>
    </xf>
    <xf numFmtId="207" fontId="19" fillId="0" borderId="5" xfId="19" applyNumberFormat="1" applyFont="1" applyBorder="1" applyAlignment="1" applyProtection="1">
      <alignment horizontal="right" vertical="center" wrapText="1"/>
      <protection locked="0"/>
    </xf>
    <xf numFmtId="207" fontId="19" fillId="0" borderId="5" xfId="19" applyNumberFormat="1" applyFont="1" applyBorder="1" applyAlignment="1">
      <alignment horizontal="right" vertical="center" wrapText="1"/>
      <protection/>
    </xf>
    <xf numFmtId="207" fontId="19" fillId="0" borderId="5" xfId="19" applyNumberFormat="1" applyFont="1" applyBorder="1" applyAlignment="1" applyProtection="1" quotePrefix="1">
      <alignment horizontal="distributed" vertical="center"/>
      <protection/>
    </xf>
    <xf numFmtId="207" fontId="22" fillId="0" borderId="0" xfId="19" applyNumberFormat="1" applyFont="1" applyBorder="1" applyAlignment="1" applyProtection="1" quotePrefix="1">
      <alignment horizontal="center" vertical="center"/>
      <protection/>
    </xf>
    <xf numFmtId="207" fontId="20" fillId="0" borderId="0" xfId="19" applyNumberFormat="1" applyFont="1" applyBorder="1" applyAlignment="1" applyProtection="1" quotePrefix="1">
      <alignment horizontal="distributed" vertical="center"/>
      <protection/>
    </xf>
    <xf numFmtId="207" fontId="19" fillId="0" borderId="0" xfId="19" applyNumberFormat="1" applyFont="1">
      <alignment/>
      <protection/>
    </xf>
    <xf numFmtId="207" fontId="18" fillId="0" borderId="5" xfId="19" applyNumberFormat="1" applyFont="1" applyBorder="1" applyAlignment="1">
      <alignment horizontal="right" vertical="center" wrapText="1"/>
      <protection/>
    </xf>
    <xf numFmtId="207" fontId="20" fillId="0" borderId="5" xfId="19" applyNumberFormat="1" applyFont="1" applyBorder="1" applyAlignment="1" applyProtection="1" quotePrefix="1">
      <alignment horizontal="center" vertical="center"/>
      <protection/>
    </xf>
    <xf numFmtId="207" fontId="19" fillId="0" borderId="5" xfId="19" applyNumberFormat="1" applyFont="1" applyBorder="1" applyAlignment="1">
      <alignment horizontal="center" vertical="center" wrapText="1"/>
      <protection/>
    </xf>
    <xf numFmtId="207" fontId="24" fillId="0" borderId="0" xfId="19" applyNumberFormat="1" applyFont="1" applyBorder="1" applyAlignment="1" applyProtection="1">
      <alignment horizontal="left" vertical="center" wrapText="1"/>
      <protection locked="0"/>
    </xf>
    <xf numFmtId="207" fontId="19" fillId="0" borderId="0" xfId="19" applyNumberFormat="1" applyFont="1" applyBorder="1" applyAlignment="1" applyProtection="1">
      <alignment horizontal="left" vertical="center" wrapText="1"/>
      <protection locked="0"/>
    </xf>
    <xf numFmtId="207" fontId="12" fillId="0" borderId="0" xfId="19" applyNumberFormat="1" applyFont="1" applyAlignment="1">
      <alignment horizontal="distributed" vertical="center"/>
      <protection/>
    </xf>
    <xf numFmtId="207" fontId="14" fillId="0" borderId="0" xfId="19" applyNumberFormat="1" applyFont="1" applyAlignment="1">
      <alignment horizontal="distributed" vertical="center" wrapText="1"/>
      <protection/>
    </xf>
    <xf numFmtId="207" fontId="15" fillId="0" borderId="6" xfId="19" applyNumberFormat="1" applyFont="1" applyBorder="1" applyAlignment="1">
      <alignment horizontal="distributed" vertical="center" wrapText="1"/>
      <protection/>
    </xf>
    <xf numFmtId="207" fontId="15" fillId="0" borderId="7" xfId="19" applyNumberFormat="1" applyFont="1" applyBorder="1" applyAlignment="1">
      <alignment horizontal="distributed" vertical="center" wrapText="1"/>
      <protection/>
    </xf>
    <xf numFmtId="207" fontId="15" fillId="0" borderId="8" xfId="19" applyNumberFormat="1" applyFont="1" applyBorder="1" applyAlignment="1">
      <alignment horizontal="distributed" vertical="center" wrapText="1"/>
      <protection/>
    </xf>
    <xf numFmtId="207" fontId="15" fillId="0" borderId="9" xfId="19" applyNumberFormat="1" applyFont="1" applyBorder="1" applyAlignment="1">
      <alignment horizontal="distributed" vertical="center" wrapText="1"/>
      <protection/>
    </xf>
    <xf numFmtId="207" fontId="15" fillId="0" borderId="10" xfId="19" applyNumberFormat="1" applyFont="1" applyBorder="1" applyAlignment="1">
      <alignment horizontal="distributed" vertical="center" wrapText="1"/>
      <protection/>
    </xf>
    <xf numFmtId="207" fontId="15" fillId="0" borderId="6" xfId="19" applyNumberFormat="1" applyFont="1" applyBorder="1" applyAlignment="1">
      <alignment horizontal="center" vertical="center" wrapText="1"/>
      <protection/>
    </xf>
    <xf numFmtId="207" fontId="15" fillId="0" borderId="2" xfId="19" applyNumberFormat="1" applyFont="1" applyBorder="1" applyAlignment="1">
      <alignment horizontal="distributed" vertical="center" wrapText="1"/>
      <protection/>
    </xf>
    <xf numFmtId="207" fontId="15" fillId="0" borderId="3" xfId="19" applyNumberFormat="1" applyFont="1" applyBorder="1" applyAlignment="1" quotePrefix="1">
      <alignment horizontal="distributed" vertical="center" wrapText="1"/>
      <protection/>
    </xf>
    <xf numFmtId="207" fontId="0" fillId="0" borderId="0" xfId="20" applyNumberFormat="1" applyAlignment="1">
      <alignment horizontal="right" vertical="center" wrapText="1"/>
      <protection/>
    </xf>
    <xf numFmtId="207" fontId="0" fillId="0" borderId="0" xfId="20" applyNumberFormat="1" applyAlignment="1">
      <alignment horizontal="center" vertical="center" wrapText="1"/>
      <protection/>
    </xf>
    <xf numFmtId="207" fontId="14" fillId="0" borderId="0" xfId="20" applyNumberFormat="1" applyFont="1" applyAlignment="1">
      <alignment horizontal="distributed" vertical="center" wrapText="1"/>
      <protection/>
    </xf>
    <xf numFmtId="207" fontId="12" fillId="0" borderId="0" xfId="20" applyNumberFormat="1" applyFont="1" applyAlignment="1">
      <alignment horizontal="distributed" vertical="center"/>
      <protection/>
    </xf>
    <xf numFmtId="207" fontId="0" fillId="0" borderId="0" xfId="20" applyNumberFormat="1" applyFont="1" applyAlignment="1">
      <alignment horizontal="centerContinuous" vertical="center" wrapText="1"/>
      <protection/>
    </xf>
    <xf numFmtId="207" fontId="0" fillId="0" borderId="0" xfId="20" applyNumberFormat="1" applyAlignment="1">
      <alignment horizontal="centerContinuous" vertical="center" wrapText="1"/>
      <protection/>
    </xf>
    <xf numFmtId="207" fontId="1" fillId="0" borderId="0" xfId="20" applyNumberFormat="1" applyFont="1" applyAlignment="1">
      <alignment horizontal="centerContinuous" vertical="center" wrapText="1"/>
      <protection/>
    </xf>
    <xf numFmtId="207" fontId="0" fillId="0" borderId="0" xfId="20" applyNumberFormat="1">
      <alignment/>
      <protection/>
    </xf>
    <xf numFmtId="207" fontId="15" fillId="0" borderId="0" xfId="20" applyNumberFormat="1" applyFont="1" applyAlignment="1" quotePrefix="1">
      <alignment horizontal="right" vertical="center"/>
      <protection/>
    </xf>
    <xf numFmtId="207" fontId="15" fillId="0" borderId="6" xfId="20" applyNumberFormat="1" applyFont="1" applyBorder="1" applyAlignment="1">
      <alignment horizontal="distributed" vertical="center" wrapText="1"/>
      <protection/>
    </xf>
    <xf numFmtId="207" fontId="15" fillId="0" borderId="7" xfId="20" applyNumberFormat="1" applyFont="1" applyBorder="1" applyAlignment="1">
      <alignment horizontal="distributed" vertical="center" wrapText="1"/>
      <protection/>
    </xf>
    <xf numFmtId="207" fontId="15" fillId="0" borderId="8" xfId="20" applyNumberFormat="1" applyFont="1" applyBorder="1" applyAlignment="1">
      <alignment horizontal="distributed" vertical="center" wrapText="1"/>
      <protection/>
    </xf>
    <xf numFmtId="207" fontId="15" fillId="0" borderId="10" xfId="20" applyNumberFormat="1" applyFont="1" applyBorder="1" applyAlignment="1">
      <alignment horizontal="distributed" vertical="center" wrapText="1"/>
      <protection/>
    </xf>
    <xf numFmtId="207" fontId="15" fillId="0" borderId="6" xfId="20" applyNumberFormat="1" applyFont="1" applyBorder="1" applyAlignment="1">
      <alignment horizontal="center" vertical="center" wrapText="1"/>
      <protection/>
    </xf>
    <xf numFmtId="207" fontId="15" fillId="0" borderId="2" xfId="20" applyNumberFormat="1" applyFont="1" applyBorder="1" applyAlignment="1">
      <alignment horizontal="distributed" vertical="center" wrapText="1"/>
      <protection/>
    </xf>
    <xf numFmtId="207" fontId="15" fillId="0" borderId="3" xfId="20" applyNumberFormat="1" applyFont="1" applyBorder="1" applyAlignment="1" quotePrefix="1">
      <alignment horizontal="distributed" vertical="center" wrapText="1"/>
      <protection/>
    </xf>
    <xf numFmtId="207" fontId="15" fillId="0" borderId="9" xfId="20" applyNumberFormat="1" applyFont="1" applyBorder="1" applyAlignment="1">
      <alignment horizontal="distributed" vertical="center" wrapText="1"/>
      <protection/>
    </xf>
    <xf numFmtId="207" fontId="15" fillId="0" borderId="3" xfId="20" applyNumberFormat="1" applyFont="1" applyBorder="1" applyAlignment="1">
      <alignment horizontal="distributed" vertical="center" wrapText="1"/>
      <protection/>
    </xf>
    <xf numFmtId="207" fontId="15" fillId="0" borderId="3" xfId="20" applyNumberFormat="1" applyFont="1" applyBorder="1" applyAlignment="1" quotePrefix="1">
      <alignment horizontal="distributed" vertical="center" wrapText="1"/>
      <protection/>
    </xf>
    <xf numFmtId="207" fontId="15" fillId="0" borderId="3" xfId="20" applyNumberFormat="1" applyFont="1" applyBorder="1" applyAlignment="1" quotePrefix="1">
      <alignment horizontal="distributed" vertical="center"/>
      <protection/>
    </xf>
    <xf numFmtId="207" fontId="15" fillId="0" borderId="2" xfId="20" applyNumberFormat="1" applyFont="1" applyBorder="1" applyAlignment="1">
      <alignment horizontal="distributed" vertical="center" wrapText="1"/>
      <protection/>
    </xf>
    <xf numFmtId="207" fontId="15" fillId="0" borderId="0" xfId="20" applyNumberFormat="1" applyFont="1" applyBorder="1" applyAlignment="1">
      <alignment horizontal="distributed" vertical="center" wrapText="1"/>
      <protection/>
    </xf>
    <xf numFmtId="207" fontId="15" fillId="0" borderId="0" xfId="20" applyNumberFormat="1" applyFont="1" applyBorder="1" applyAlignment="1" quotePrefix="1">
      <alignment horizontal="distributed" vertical="center" wrapText="1"/>
      <protection/>
    </xf>
    <xf numFmtId="207" fontId="15" fillId="0" borderId="4" xfId="20" applyNumberFormat="1" applyFont="1" applyBorder="1" applyAlignment="1">
      <alignment horizontal="distributed" vertical="center" wrapText="1"/>
      <protection/>
    </xf>
    <xf numFmtId="207" fontId="15" fillId="0" borderId="0" xfId="20" applyNumberFormat="1" applyFont="1" applyBorder="1" applyAlignment="1" quotePrefix="1">
      <alignment horizontal="distributed" vertical="center"/>
      <protection/>
    </xf>
    <xf numFmtId="207" fontId="18" fillId="0" borderId="0" xfId="20" applyNumberFormat="1" applyFont="1" applyAlignment="1">
      <alignment horizontal="right" vertical="center" wrapText="1"/>
      <protection/>
    </xf>
    <xf numFmtId="207" fontId="19" fillId="0" borderId="0" xfId="20" applyNumberFormat="1" applyFont="1" applyAlignment="1">
      <alignment horizontal="right" vertical="center" wrapText="1"/>
      <protection/>
    </xf>
    <xf numFmtId="207" fontId="20" fillId="0" borderId="0" xfId="20" applyNumberFormat="1" applyFont="1" applyBorder="1" applyAlignment="1" applyProtection="1" quotePrefix="1">
      <alignment horizontal="center" vertical="center"/>
      <protection/>
    </xf>
    <xf numFmtId="207" fontId="19" fillId="0" borderId="0" xfId="20" applyNumberFormat="1" applyFont="1" applyAlignment="1">
      <alignment horizontal="center" vertical="center" wrapText="1"/>
      <protection/>
    </xf>
    <xf numFmtId="207" fontId="21" fillId="0" borderId="0" xfId="20" applyNumberFormat="1" applyFont="1" applyBorder="1" applyAlignment="1" applyProtection="1" quotePrefix="1">
      <alignment horizontal="distributed" vertical="center"/>
      <protection/>
    </xf>
    <xf numFmtId="207" fontId="19" fillId="0" borderId="0" xfId="20" applyNumberFormat="1" applyFont="1" applyAlignment="1" applyProtection="1">
      <alignment horizontal="right" vertical="center" wrapText="1"/>
      <protection locked="0"/>
    </xf>
    <xf numFmtId="207" fontId="19" fillId="0" borderId="0" xfId="20" applyNumberFormat="1" applyFont="1" applyBorder="1" applyAlignment="1" applyProtection="1">
      <alignment horizontal="distributed" vertical="center"/>
      <protection/>
    </xf>
    <xf numFmtId="207" fontId="19" fillId="0" borderId="0" xfId="20" applyNumberFormat="1" applyFont="1" applyBorder="1" applyAlignment="1" applyProtection="1" quotePrefix="1">
      <alignment horizontal="distributed" vertical="center"/>
      <protection/>
    </xf>
    <xf numFmtId="207" fontId="21" fillId="0" borderId="0" xfId="20" applyNumberFormat="1" applyFont="1" applyBorder="1" applyAlignment="1" applyProtection="1">
      <alignment horizontal="distributed" vertical="center"/>
      <protection/>
    </xf>
    <xf numFmtId="207" fontId="21" fillId="0" borderId="0" xfId="20" applyNumberFormat="1" applyFont="1" applyAlignment="1">
      <alignment horizontal="distributed" vertical="center"/>
      <protection/>
    </xf>
    <xf numFmtId="207" fontId="19" fillId="0" borderId="0" xfId="20" applyNumberFormat="1" applyFont="1" applyBorder="1" applyAlignment="1" applyProtection="1">
      <alignment horizontal="right" vertical="center" wrapText="1"/>
      <protection locked="0"/>
    </xf>
    <xf numFmtId="207" fontId="19" fillId="0" borderId="0" xfId="20" applyNumberFormat="1" applyFont="1" applyFill="1" applyBorder="1" applyAlignment="1">
      <alignment horizontal="right" vertical="center" wrapText="1"/>
      <protection/>
    </xf>
    <xf numFmtId="207" fontId="21" fillId="0" borderId="0" xfId="20" applyNumberFormat="1" applyFont="1" applyFill="1" applyBorder="1" applyAlignment="1" applyProtection="1">
      <alignment horizontal="distributed" vertical="center" wrapText="1"/>
      <protection/>
    </xf>
    <xf numFmtId="207" fontId="19" fillId="0" borderId="0" xfId="20" applyNumberFormat="1" applyFont="1" applyFill="1" applyAlignment="1">
      <alignment horizontal="center" vertical="center" wrapText="1"/>
      <protection/>
    </xf>
    <xf numFmtId="207" fontId="19" fillId="0" borderId="0" xfId="20" applyNumberFormat="1" applyFont="1" applyFill="1" applyBorder="1" applyAlignment="1" applyProtection="1">
      <alignment horizontal="right" vertical="center" wrapText="1"/>
      <protection locked="0"/>
    </xf>
    <xf numFmtId="207" fontId="19" fillId="0" borderId="0" xfId="20" applyNumberFormat="1" applyFont="1" applyFill="1" applyBorder="1" applyAlignment="1" applyProtection="1">
      <alignment horizontal="distributed" vertical="center"/>
      <protection/>
    </xf>
    <xf numFmtId="207" fontId="19" fillId="0" borderId="0" xfId="20" applyNumberFormat="1" applyFont="1" applyFill="1" applyAlignment="1">
      <alignment horizontal="right" vertical="center" wrapText="1"/>
      <protection/>
    </xf>
    <xf numFmtId="207" fontId="19" fillId="0" borderId="0" xfId="20" applyNumberFormat="1" applyFont="1" applyFill="1" applyBorder="1" applyAlignment="1">
      <alignment horizontal="center" vertical="center" wrapText="1"/>
      <protection/>
    </xf>
    <xf numFmtId="207" fontId="19" fillId="0" borderId="0" xfId="20" applyNumberFormat="1" applyFont="1" applyBorder="1" applyAlignment="1">
      <alignment horizontal="right" vertical="center" wrapText="1"/>
      <protection/>
    </xf>
    <xf numFmtId="207" fontId="21" fillId="0" borderId="0" xfId="20" applyNumberFormat="1" applyFont="1" applyBorder="1" applyAlignment="1" applyProtection="1">
      <alignment horizontal="distributed" vertical="center" wrapText="1"/>
      <protection/>
    </xf>
    <xf numFmtId="207" fontId="19" fillId="0" borderId="0" xfId="20" applyNumberFormat="1" applyFont="1" applyBorder="1" applyAlignment="1">
      <alignment horizontal="center" vertical="center" wrapText="1"/>
      <protection/>
    </xf>
    <xf numFmtId="207" fontId="19" fillId="0" borderId="0" xfId="20" applyNumberFormat="1" applyFont="1" applyFill="1" applyAlignment="1" applyProtection="1">
      <alignment horizontal="right" vertical="center" wrapText="1"/>
      <protection locked="0"/>
    </xf>
    <xf numFmtId="207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207" fontId="19" fillId="0" borderId="5" xfId="20" applyNumberFormat="1" applyFont="1" applyBorder="1" applyAlignment="1" applyProtection="1">
      <alignment horizontal="right" vertical="center" wrapText="1"/>
      <protection locked="0"/>
    </xf>
    <xf numFmtId="207" fontId="19" fillId="0" borderId="5" xfId="20" applyNumberFormat="1" applyFont="1" applyBorder="1" applyAlignment="1">
      <alignment horizontal="right" vertical="center" wrapText="1"/>
      <protection/>
    </xf>
    <xf numFmtId="207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8" fillId="0" borderId="0" xfId="20" applyNumberFormat="1" applyFont="1" applyBorder="1" applyAlignment="1">
      <alignment horizontal="right" vertical="center" wrapText="1"/>
      <protection/>
    </xf>
    <xf numFmtId="207" fontId="22" fillId="0" borderId="0" xfId="20" applyNumberFormat="1" applyFont="1" applyBorder="1" applyAlignment="1" applyProtection="1">
      <alignment horizontal="center" vertical="center"/>
      <protection/>
    </xf>
    <xf numFmtId="207" fontId="20" fillId="0" borderId="0" xfId="20" applyNumberFormat="1" applyFont="1" applyBorder="1" applyAlignment="1" applyProtection="1">
      <alignment horizontal="distributed" vertical="center"/>
      <protection/>
    </xf>
    <xf numFmtId="207" fontId="19" fillId="0" borderId="0" xfId="20" applyNumberFormat="1" applyFont="1">
      <alignment/>
      <protection/>
    </xf>
    <xf numFmtId="207" fontId="18" fillId="0" borderId="5" xfId="20" applyNumberFormat="1" applyFont="1" applyBorder="1" applyAlignment="1">
      <alignment horizontal="right" vertical="center" wrapText="1"/>
      <protection/>
    </xf>
    <xf numFmtId="207" fontId="20" fillId="0" borderId="5" xfId="20" applyNumberFormat="1" applyFont="1" applyBorder="1" applyAlignment="1" applyProtection="1" quotePrefix="1">
      <alignment horizontal="center" vertical="center"/>
      <protection/>
    </xf>
    <xf numFmtId="207" fontId="19" fillId="0" borderId="5" xfId="20" applyNumberFormat="1" applyFont="1" applyBorder="1" applyAlignment="1">
      <alignment horizontal="center" vertical="center" wrapText="1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丁四用人費用綜計表(決算數)" xfId="19"/>
    <cellStyle name="一般_丁四用人費用綜計表(預算數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99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.75"/>
  <cols>
    <col min="1" max="1" width="14.50390625" style="6" customWidth="1"/>
    <col min="2" max="2" width="0.875" style="6" customWidth="1"/>
    <col min="3" max="3" width="26.25390625" style="6" customWidth="1"/>
    <col min="4" max="4" width="16.625" style="6" customWidth="1"/>
    <col min="5" max="5" width="14.25390625" style="6" customWidth="1"/>
    <col min="6" max="6" width="15.00390625" style="6" customWidth="1"/>
    <col min="7" max="7" width="14.375" style="6" customWidth="1"/>
    <col min="8" max="9" width="16.625" style="6" customWidth="1"/>
    <col min="10" max="10" width="14.625" style="6" customWidth="1"/>
    <col min="11" max="11" width="16.625" style="6" customWidth="1"/>
    <col min="12" max="12" width="14.125" style="6" customWidth="1"/>
    <col min="13" max="13" width="17.625" style="6" customWidth="1"/>
    <col min="14" max="16384" width="9.00390625" style="6" customWidth="1"/>
  </cols>
  <sheetData>
    <row r="1" spans="1:13" s="2" customFormat="1" ht="30" customHeight="1">
      <c r="A1" s="1" t="s">
        <v>0</v>
      </c>
      <c r="B1" s="1"/>
      <c r="D1" s="54" t="s">
        <v>40</v>
      </c>
      <c r="E1" s="54"/>
      <c r="F1" s="54"/>
      <c r="G1" s="54"/>
      <c r="H1" s="55" t="s">
        <v>39</v>
      </c>
      <c r="I1" s="55"/>
      <c r="J1" s="55"/>
      <c r="K1" s="1"/>
      <c r="L1" s="1"/>
      <c r="M1" s="1"/>
    </row>
    <row r="2" spans="1:13" s="2" customFormat="1" ht="19.5" customHeight="1" thickBot="1">
      <c r="A2" s="1"/>
      <c r="B2" s="1"/>
      <c r="C2" s="3"/>
      <c r="D2" s="4"/>
      <c r="E2" s="4"/>
      <c r="F2" s="4"/>
      <c r="G2" s="5"/>
      <c r="H2" s="4"/>
      <c r="I2" s="1"/>
      <c r="J2" s="1"/>
      <c r="K2" s="1"/>
      <c r="L2" s="6"/>
      <c r="M2" s="7" t="s">
        <v>26</v>
      </c>
    </row>
    <row r="3" spans="1:13" s="2" customFormat="1" ht="19.5" customHeight="1">
      <c r="A3" s="56" t="s">
        <v>27</v>
      </c>
      <c r="B3" s="57"/>
      <c r="C3" s="58" t="s">
        <v>1</v>
      </c>
      <c r="D3" s="60" t="s">
        <v>28</v>
      </c>
      <c r="E3" s="56"/>
      <c r="F3" s="56"/>
      <c r="G3" s="56"/>
      <c r="H3" s="61" t="s">
        <v>2</v>
      </c>
      <c r="I3" s="61"/>
      <c r="J3" s="61"/>
      <c r="K3" s="61"/>
      <c r="L3" s="61"/>
      <c r="M3" s="61"/>
    </row>
    <row r="4" spans="1:13" s="2" customFormat="1" ht="33.75" customHeight="1" thickBot="1">
      <c r="A4" s="62" t="s">
        <v>29</v>
      </c>
      <c r="B4" s="63"/>
      <c r="C4" s="59"/>
      <c r="D4" s="10" t="s">
        <v>3</v>
      </c>
      <c r="E4" s="10" t="s">
        <v>55</v>
      </c>
      <c r="F4" s="10" t="s">
        <v>4</v>
      </c>
      <c r="G4" s="9" t="s">
        <v>5</v>
      </c>
      <c r="H4" s="10" t="s">
        <v>6</v>
      </c>
      <c r="I4" s="11" t="s">
        <v>30</v>
      </c>
      <c r="J4" s="11" t="s">
        <v>31</v>
      </c>
      <c r="K4" s="10" t="s">
        <v>7</v>
      </c>
      <c r="L4" s="10" t="s">
        <v>8</v>
      </c>
      <c r="M4" s="8" t="s">
        <v>9</v>
      </c>
    </row>
    <row r="5" spans="1:13" s="2" customFormat="1" ht="15.75" customHeight="1">
      <c r="A5" s="12"/>
      <c r="B5" s="13"/>
      <c r="C5" s="14"/>
      <c r="D5" s="15"/>
      <c r="E5" s="15"/>
      <c r="F5" s="15"/>
      <c r="G5" s="16"/>
      <c r="H5" s="17"/>
      <c r="I5" s="18"/>
      <c r="J5" s="18"/>
      <c r="K5" s="17"/>
      <c r="L5" s="17"/>
      <c r="M5" s="17"/>
    </row>
    <row r="6" spans="1:13" s="22" customFormat="1" ht="18" customHeight="1">
      <c r="A6" s="19">
        <f>A7</f>
        <v>0</v>
      </c>
      <c r="B6" s="20"/>
      <c r="C6" s="21" t="s">
        <v>10</v>
      </c>
      <c r="D6" s="19">
        <f aca="true" t="shared" si="0" ref="D6:M6">D7</f>
        <v>1839412405</v>
      </c>
      <c r="E6" s="19">
        <f t="shared" si="0"/>
        <v>2838592</v>
      </c>
      <c r="F6" s="19">
        <f t="shared" si="0"/>
        <v>123536775</v>
      </c>
      <c r="G6" s="19">
        <f t="shared" si="0"/>
        <v>14805492</v>
      </c>
      <c r="H6" s="19">
        <f t="shared" si="0"/>
        <v>697567211</v>
      </c>
      <c r="I6" s="19">
        <f t="shared" si="0"/>
        <v>313046195</v>
      </c>
      <c r="J6" s="19">
        <f t="shared" si="0"/>
        <v>0</v>
      </c>
      <c r="K6" s="19">
        <f t="shared" si="0"/>
        <v>484746641.4</v>
      </c>
      <c r="L6" s="19">
        <f t="shared" si="0"/>
        <v>120352</v>
      </c>
      <c r="M6" s="19">
        <f t="shared" si="0"/>
        <v>3476073663.4</v>
      </c>
    </row>
    <row r="7" spans="1:13" s="22" customFormat="1" ht="16.5" customHeight="1">
      <c r="A7" s="20">
        <f>SUM(A8:A9)</f>
        <v>0</v>
      </c>
      <c r="B7" s="20"/>
      <c r="C7" s="23" t="s">
        <v>32</v>
      </c>
      <c r="D7" s="20">
        <f aca="true" t="shared" si="1" ref="D7:M7">SUM(D8:D9)</f>
        <v>1839412405</v>
      </c>
      <c r="E7" s="20">
        <f t="shared" si="1"/>
        <v>2838592</v>
      </c>
      <c r="F7" s="20">
        <f t="shared" si="1"/>
        <v>123536775</v>
      </c>
      <c r="G7" s="20">
        <f t="shared" si="1"/>
        <v>14805492</v>
      </c>
      <c r="H7" s="20">
        <f t="shared" si="1"/>
        <v>697567211</v>
      </c>
      <c r="I7" s="20">
        <f t="shared" si="1"/>
        <v>313046195</v>
      </c>
      <c r="J7" s="20">
        <f t="shared" si="1"/>
        <v>0</v>
      </c>
      <c r="K7" s="20">
        <f t="shared" si="1"/>
        <v>484746641.4</v>
      </c>
      <c r="L7" s="20">
        <f t="shared" si="1"/>
        <v>120352</v>
      </c>
      <c r="M7" s="20">
        <f t="shared" si="1"/>
        <v>3476073663.4</v>
      </c>
    </row>
    <row r="8" spans="1:13" s="22" customFormat="1" ht="16.5" customHeight="1">
      <c r="A8" s="24"/>
      <c r="B8" s="20"/>
      <c r="C8" s="25" t="s">
        <v>33</v>
      </c>
      <c r="D8" s="24">
        <v>1824447142</v>
      </c>
      <c r="E8" s="24">
        <v>2838592</v>
      </c>
      <c r="F8" s="24">
        <v>123186373</v>
      </c>
      <c r="G8" s="24">
        <v>660000</v>
      </c>
      <c r="H8" s="24">
        <v>695082866</v>
      </c>
      <c r="I8" s="24">
        <v>311528550</v>
      </c>
      <c r="J8" s="24"/>
      <c r="K8" s="24">
        <v>482603695.4</v>
      </c>
      <c r="L8" s="24">
        <v>120352</v>
      </c>
      <c r="M8" s="20">
        <f>SUM(D8:L8)</f>
        <v>3440467570.4</v>
      </c>
    </row>
    <row r="9" spans="1:13" s="22" customFormat="1" ht="16.5" customHeight="1">
      <c r="A9" s="24"/>
      <c r="B9" s="20"/>
      <c r="C9" s="26" t="s">
        <v>34</v>
      </c>
      <c r="D9" s="24">
        <v>14965263</v>
      </c>
      <c r="E9" s="24"/>
      <c r="F9" s="24">
        <v>350402</v>
      </c>
      <c r="G9" s="24">
        <v>14145492</v>
      </c>
      <c r="H9" s="24">
        <v>2484345</v>
      </c>
      <c r="I9" s="24">
        <v>1517645</v>
      </c>
      <c r="J9" s="24"/>
      <c r="K9" s="24">
        <v>2142946</v>
      </c>
      <c r="L9" s="24"/>
      <c r="M9" s="20">
        <f>SUM(D9:L9)</f>
        <v>35606093</v>
      </c>
    </row>
    <row r="10" spans="1:13" s="22" customFormat="1" ht="16.5" customHeight="1">
      <c r="A10" s="20"/>
      <c r="B10" s="20"/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2" customFormat="1" ht="18" customHeight="1">
      <c r="A11" s="19">
        <f>A12+A15+A18+A21+A24+A27</f>
        <v>6634889919</v>
      </c>
      <c r="B11" s="19"/>
      <c r="C11" s="21" t="s">
        <v>11</v>
      </c>
      <c r="D11" s="19">
        <f aca="true" t="shared" si="2" ref="D11:M11">D12+D15+D18+D21+D24+D27</f>
        <v>43215205368.64</v>
      </c>
      <c r="E11" s="19">
        <f t="shared" si="2"/>
        <v>344015294</v>
      </c>
      <c r="F11" s="19">
        <f t="shared" si="2"/>
        <v>4599479712</v>
      </c>
      <c r="G11" s="19">
        <f t="shared" si="2"/>
        <v>1389189192</v>
      </c>
      <c r="H11" s="19">
        <f t="shared" si="2"/>
        <v>15563205237</v>
      </c>
      <c r="I11" s="19">
        <f t="shared" si="2"/>
        <v>12708752072</v>
      </c>
      <c r="J11" s="19">
        <f t="shared" si="2"/>
        <v>114302391</v>
      </c>
      <c r="K11" s="19">
        <f t="shared" si="2"/>
        <v>6105858186.16</v>
      </c>
      <c r="L11" s="19">
        <f t="shared" si="2"/>
        <v>4976580</v>
      </c>
      <c r="M11" s="19">
        <f t="shared" si="2"/>
        <v>84044984032.8</v>
      </c>
    </row>
    <row r="12" spans="1:13" s="22" customFormat="1" ht="16.5" customHeight="1">
      <c r="A12" s="20">
        <f>A13+A14</f>
        <v>0</v>
      </c>
      <c r="B12" s="20"/>
      <c r="C12" s="23" t="s">
        <v>12</v>
      </c>
      <c r="D12" s="20">
        <f aca="true" t="shared" si="3" ref="D12:M12">D13+D14</f>
        <v>3497342875.64</v>
      </c>
      <c r="E12" s="20">
        <f t="shared" si="3"/>
        <v>102209888</v>
      </c>
      <c r="F12" s="20">
        <f t="shared" si="3"/>
        <v>252684376</v>
      </c>
      <c r="G12" s="20">
        <f t="shared" si="3"/>
        <v>120000</v>
      </c>
      <c r="H12" s="20">
        <f t="shared" si="3"/>
        <v>981737853</v>
      </c>
      <c r="I12" s="20">
        <f t="shared" si="3"/>
        <v>5399540804</v>
      </c>
      <c r="J12" s="20">
        <f t="shared" si="3"/>
        <v>107930379</v>
      </c>
      <c r="K12" s="20">
        <f t="shared" si="3"/>
        <v>485757121.04999995</v>
      </c>
      <c r="L12" s="20">
        <f t="shared" si="3"/>
        <v>457618</v>
      </c>
      <c r="M12" s="20">
        <f t="shared" si="3"/>
        <v>10827780914.69</v>
      </c>
    </row>
    <row r="13" spans="1:13" s="22" customFormat="1" ht="16.5" customHeight="1">
      <c r="A13" s="24"/>
      <c r="B13" s="20"/>
      <c r="C13" s="25" t="s">
        <v>33</v>
      </c>
      <c r="D13" s="24">
        <v>3487583745.33</v>
      </c>
      <c r="E13" s="24">
        <v>102209888</v>
      </c>
      <c r="F13" s="24">
        <v>252684376</v>
      </c>
      <c r="G13" s="24">
        <v>120000</v>
      </c>
      <c r="H13" s="24">
        <v>981737853</v>
      </c>
      <c r="I13" s="24">
        <v>5399540804</v>
      </c>
      <c r="J13" s="24">
        <v>107930379</v>
      </c>
      <c r="K13" s="24">
        <v>485524655.84</v>
      </c>
      <c r="L13" s="24">
        <v>457618</v>
      </c>
      <c r="M13" s="20">
        <f>SUM(D13:L13)</f>
        <v>10817789319.17</v>
      </c>
    </row>
    <row r="14" spans="1:13" s="22" customFormat="1" ht="16.5" customHeight="1">
      <c r="A14" s="24"/>
      <c r="B14" s="20"/>
      <c r="C14" s="26" t="s">
        <v>34</v>
      </c>
      <c r="D14" s="24">
        <v>9759130.31</v>
      </c>
      <c r="E14" s="24"/>
      <c r="F14" s="24"/>
      <c r="G14" s="24"/>
      <c r="H14" s="24"/>
      <c r="I14" s="24"/>
      <c r="J14" s="24"/>
      <c r="K14" s="24">
        <v>232465.21</v>
      </c>
      <c r="L14" s="24"/>
      <c r="M14" s="20">
        <f>SUM(D14:L14)</f>
        <v>9991595.520000001</v>
      </c>
    </row>
    <row r="15" spans="1:13" s="22" customFormat="1" ht="16.5" customHeight="1">
      <c r="A15" s="20">
        <f>A16+A17</f>
        <v>9933</v>
      </c>
      <c r="B15" s="20"/>
      <c r="C15" s="27" t="s">
        <v>13</v>
      </c>
      <c r="D15" s="20">
        <f aca="true" t="shared" si="4" ref="D15:M15">D16+D17</f>
        <v>1926936352</v>
      </c>
      <c r="E15" s="20">
        <f t="shared" si="4"/>
        <v>43455643</v>
      </c>
      <c r="F15" s="20">
        <f t="shared" si="4"/>
        <v>119872355</v>
      </c>
      <c r="G15" s="20">
        <f t="shared" si="4"/>
        <v>5900422</v>
      </c>
      <c r="H15" s="20">
        <f t="shared" si="4"/>
        <v>644451741</v>
      </c>
      <c r="I15" s="20">
        <f t="shared" si="4"/>
        <v>601260317</v>
      </c>
      <c r="J15" s="20">
        <f t="shared" si="4"/>
        <v>0</v>
      </c>
      <c r="K15" s="20">
        <f t="shared" si="4"/>
        <v>232953459</v>
      </c>
      <c r="L15" s="20">
        <f t="shared" si="4"/>
        <v>281872</v>
      </c>
      <c r="M15" s="20">
        <f t="shared" si="4"/>
        <v>3575112161</v>
      </c>
    </row>
    <row r="16" spans="1:13" s="22" customFormat="1" ht="16.5" customHeight="1">
      <c r="A16" s="24">
        <v>9933</v>
      </c>
      <c r="B16" s="20"/>
      <c r="C16" s="25" t="s">
        <v>33</v>
      </c>
      <c r="D16" s="24">
        <v>1926936352</v>
      </c>
      <c r="E16" s="24">
        <v>43455643</v>
      </c>
      <c r="F16" s="24">
        <v>119872355</v>
      </c>
      <c r="G16" s="24">
        <v>5900422</v>
      </c>
      <c r="H16" s="24">
        <v>644451741</v>
      </c>
      <c r="I16" s="24">
        <v>601260317</v>
      </c>
      <c r="J16" s="24"/>
      <c r="K16" s="24">
        <v>232953459</v>
      </c>
      <c r="L16" s="24">
        <v>281872</v>
      </c>
      <c r="M16" s="20">
        <f>SUM(D16:L16)</f>
        <v>3575112161</v>
      </c>
    </row>
    <row r="17" spans="1:13" s="22" customFormat="1" ht="16.5" customHeight="1">
      <c r="A17" s="24"/>
      <c r="B17" s="20"/>
      <c r="C17" s="26" t="s">
        <v>34</v>
      </c>
      <c r="D17" s="24"/>
      <c r="E17" s="24"/>
      <c r="F17" s="24"/>
      <c r="G17" s="24"/>
      <c r="H17" s="24"/>
      <c r="I17" s="24"/>
      <c r="J17" s="24"/>
      <c r="K17" s="24"/>
      <c r="L17" s="24"/>
      <c r="M17" s="20">
        <f>SUM(D17:L17)</f>
        <v>0</v>
      </c>
    </row>
    <row r="18" spans="1:13" s="30" customFormat="1" ht="16.5" customHeight="1">
      <c r="A18" s="28">
        <f>A19+A20</f>
        <v>328736075</v>
      </c>
      <c r="B18" s="28"/>
      <c r="C18" s="29" t="s">
        <v>14</v>
      </c>
      <c r="D18" s="28">
        <f aca="true" t="shared" si="5" ref="D18:M18">D19+D20</f>
        <v>12453521955</v>
      </c>
      <c r="E18" s="28">
        <f t="shared" si="5"/>
        <v>104199296</v>
      </c>
      <c r="F18" s="28">
        <f t="shared" si="5"/>
        <v>2005514587</v>
      </c>
      <c r="G18" s="28">
        <f t="shared" si="5"/>
        <v>118645714</v>
      </c>
      <c r="H18" s="28">
        <f t="shared" si="5"/>
        <v>4980059055</v>
      </c>
      <c r="I18" s="28">
        <f t="shared" si="5"/>
        <v>2757567558</v>
      </c>
      <c r="J18" s="28">
        <f t="shared" si="5"/>
        <v>0</v>
      </c>
      <c r="K18" s="28">
        <f t="shared" si="5"/>
        <v>2293013483.1099997</v>
      </c>
      <c r="L18" s="28">
        <f t="shared" si="5"/>
        <v>1479046</v>
      </c>
      <c r="M18" s="28">
        <f t="shared" si="5"/>
        <v>24714000694.11</v>
      </c>
    </row>
    <row r="19" spans="1:13" s="30" customFormat="1" ht="16.5" customHeight="1">
      <c r="A19" s="31">
        <v>328736075</v>
      </c>
      <c r="B19" s="28"/>
      <c r="C19" s="32" t="s">
        <v>33</v>
      </c>
      <c r="D19" s="31">
        <v>12453521955</v>
      </c>
      <c r="E19" s="31">
        <v>104199296</v>
      </c>
      <c r="F19" s="31">
        <v>2005514587</v>
      </c>
      <c r="G19" s="31">
        <v>118645714</v>
      </c>
      <c r="H19" s="31">
        <v>4980059055</v>
      </c>
      <c r="I19" s="31">
        <v>2757567558</v>
      </c>
      <c r="J19" s="31"/>
      <c r="K19" s="31">
        <v>2293013483.1099997</v>
      </c>
      <c r="L19" s="31">
        <v>1479046</v>
      </c>
      <c r="M19" s="28">
        <f>SUM(D19:L19)</f>
        <v>24714000694.11</v>
      </c>
    </row>
    <row r="20" spans="1:13" s="30" customFormat="1" ht="16.5" customHeight="1">
      <c r="A20" s="31"/>
      <c r="B20" s="28"/>
      <c r="C20" s="33" t="s">
        <v>34</v>
      </c>
      <c r="D20" s="31"/>
      <c r="E20" s="31"/>
      <c r="F20" s="31"/>
      <c r="G20" s="31"/>
      <c r="H20" s="31"/>
      <c r="I20" s="31"/>
      <c r="J20" s="31"/>
      <c r="K20" s="31"/>
      <c r="L20" s="31"/>
      <c r="M20" s="28">
        <f>SUM(D20:L20)</f>
        <v>0</v>
      </c>
    </row>
    <row r="21" spans="1:13" s="22" customFormat="1" ht="16.5" customHeight="1">
      <c r="A21" s="20">
        <f>A22+A23</f>
        <v>6303419006</v>
      </c>
      <c r="B21" s="20"/>
      <c r="C21" s="23" t="s">
        <v>15</v>
      </c>
      <c r="D21" s="20">
        <f aca="true" t="shared" si="6" ref="D21:M21">D22+D23</f>
        <v>18817098850</v>
      </c>
      <c r="E21" s="20">
        <f t="shared" si="6"/>
        <v>4844228</v>
      </c>
      <c r="F21" s="20">
        <f t="shared" si="6"/>
        <v>1972232581</v>
      </c>
      <c r="G21" s="20">
        <f t="shared" si="6"/>
        <v>1249836496</v>
      </c>
      <c r="H21" s="20">
        <f t="shared" si="6"/>
        <v>7259813974</v>
      </c>
      <c r="I21" s="20">
        <f t="shared" si="6"/>
        <v>2218237175</v>
      </c>
      <c r="J21" s="20">
        <f t="shared" si="6"/>
        <v>5248268</v>
      </c>
      <c r="K21" s="20">
        <f t="shared" si="6"/>
        <v>2380213633</v>
      </c>
      <c r="L21" s="20">
        <f t="shared" si="6"/>
        <v>1882564</v>
      </c>
      <c r="M21" s="20">
        <f t="shared" si="6"/>
        <v>33909407769</v>
      </c>
    </row>
    <row r="22" spans="1:13" s="22" customFormat="1" ht="16.5" customHeight="1">
      <c r="A22" s="24">
        <v>6303419006</v>
      </c>
      <c r="B22" s="20"/>
      <c r="C22" s="25" t="s">
        <v>33</v>
      </c>
      <c r="D22" s="24">
        <v>18817098850</v>
      </c>
      <c r="E22" s="24">
        <v>4844228</v>
      </c>
      <c r="F22" s="24">
        <v>1972232581</v>
      </c>
      <c r="G22" s="24">
        <v>1249836496</v>
      </c>
      <c r="H22" s="24">
        <v>7259813974</v>
      </c>
      <c r="I22" s="24">
        <v>2218237175</v>
      </c>
      <c r="J22" s="24">
        <v>5248268</v>
      </c>
      <c r="K22" s="24">
        <v>2380213633</v>
      </c>
      <c r="L22" s="24">
        <v>1882564</v>
      </c>
      <c r="M22" s="20">
        <f>SUM(D22:L22)</f>
        <v>33909407769</v>
      </c>
    </row>
    <row r="23" spans="1:13" s="22" customFormat="1" ht="16.5" customHeight="1">
      <c r="A23" s="24"/>
      <c r="B23" s="20"/>
      <c r="C23" s="26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0">
        <f>SUM(D23:L23)</f>
        <v>0</v>
      </c>
    </row>
    <row r="24" spans="1:13" s="22" customFormat="1" ht="16.5" customHeight="1">
      <c r="A24" s="20">
        <f>A25+A26</f>
        <v>2724905</v>
      </c>
      <c r="B24" s="20"/>
      <c r="C24" s="23" t="s">
        <v>16</v>
      </c>
      <c r="D24" s="20">
        <f aca="true" t="shared" si="7" ref="D24:M24">D25+D26</f>
        <v>2235825495</v>
      </c>
      <c r="E24" s="20">
        <f t="shared" si="7"/>
        <v>34959615</v>
      </c>
      <c r="F24" s="20">
        <f t="shared" si="7"/>
        <v>56596263</v>
      </c>
      <c r="G24" s="20">
        <f t="shared" si="7"/>
        <v>7264702</v>
      </c>
      <c r="H24" s="20">
        <f t="shared" si="7"/>
        <v>391665249</v>
      </c>
      <c r="I24" s="20">
        <f t="shared" si="7"/>
        <v>320874511</v>
      </c>
      <c r="J24" s="20">
        <f t="shared" si="7"/>
        <v>1123744</v>
      </c>
      <c r="K24" s="20">
        <f t="shared" si="7"/>
        <v>236580924</v>
      </c>
      <c r="L24" s="20">
        <f t="shared" si="7"/>
        <v>404699</v>
      </c>
      <c r="M24" s="20">
        <f t="shared" si="7"/>
        <v>3285295202</v>
      </c>
    </row>
    <row r="25" spans="1:13" s="22" customFormat="1" ht="16.5" customHeight="1">
      <c r="A25" s="24">
        <v>2724905</v>
      </c>
      <c r="B25" s="20"/>
      <c r="C25" s="25" t="s">
        <v>33</v>
      </c>
      <c r="D25" s="24">
        <v>2222398400</v>
      </c>
      <c r="E25" s="24">
        <v>34959615</v>
      </c>
      <c r="F25" s="24">
        <v>56596263</v>
      </c>
      <c r="G25" s="24">
        <v>7264702</v>
      </c>
      <c r="H25" s="24">
        <v>389640532</v>
      </c>
      <c r="I25" s="24">
        <v>319206867</v>
      </c>
      <c r="J25" s="24">
        <v>1123744</v>
      </c>
      <c r="K25" s="24">
        <v>235736703</v>
      </c>
      <c r="L25" s="24">
        <v>402440</v>
      </c>
      <c r="M25" s="20">
        <f>SUM(D25:L25)</f>
        <v>3267329266</v>
      </c>
    </row>
    <row r="26" spans="1:13" s="22" customFormat="1" ht="16.5" customHeight="1">
      <c r="A26" s="24"/>
      <c r="B26" s="20"/>
      <c r="C26" s="26" t="s">
        <v>34</v>
      </c>
      <c r="D26" s="24">
        <v>13427095</v>
      </c>
      <c r="E26" s="24"/>
      <c r="F26" s="24"/>
      <c r="G26" s="24"/>
      <c r="H26" s="24">
        <v>2024717</v>
      </c>
      <c r="I26" s="24">
        <v>1667644</v>
      </c>
      <c r="J26" s="24"/>
      <c r="K26" s="24">
        <v>844221</v>
      </c>
      <c r="L26" s="24">
        <v>2259</v>
      </c>
      <c r="M26" s="20">
        <f>SUM(D26:L26)</f>
        <v>17965936</v>
      </c>
    </row>
    <row r="27" spans="1:13" s="22" customFormat="1" ht="16.5" customHeight="1">
      <c r="A27" s="20">
        <f>A28+A29</f>
        <v>0</v>
      </c>
      <c r="B27" s="20"/>
      <c r="C27" s="34" t="s">
        <v>17</v>
      </c>
      <c r="D27" s="20">
        <f aca="true" t="shared" si="8" ref="D27:M27">D28+D29</f>
        <v>4284479841</v>
      </c>
      <c r="E27" s="20">
        <f t="shared" si="8"/>
        <v>54346624</v>
      </c>
      <c r="F27" s="20">
        <f t="shared" si="8"/>
        <v>192579550</v>
      </c>
      <c r="G27" s="20">
        <f t="shared" si="8"/>
        <v>7421858</v>
      </c>
      <c r="H27" s="20">
        <f t="shared" si="8"/>
        <v>1305477365</v>
      </c>
      <c r="I27" s="20">
        <f t="shared" si="8"/>
        <v>1411271707</v>
      </c>
      <c r="J27" s="20">
        <f t="shared" si="8"/>
        <v>0</v>
      </c>
      <c r="K27" s="20">
        <f t="shared" si="8"/>
        <v>477339566</v>
      </c>
      <c r="L27" s="20">
        <f t="shared" si="8"/>
        <v>470781</v>
      </c>
      <c r="M27" s="20">
        <f t="shared" si="8"/>
        <v>7733387292</v>
      </c>
    </row>
    <row r="28" spans="1:13" s="22" customFormat="1" ht="16.5" customHeight="1">
      <c r="A28" s="24"/>
      <c r="B28" s="20"/>
      <c r="C28" s="25" t="s">
        <v>33</v>
      </c>
      <c r="D28" s="24">
        <v>4284479841</v>
      </c>
      <c r="E28" s="24">
        <v>54346624</v>
      </c>
      <c r="F28" s="24">
        <v>192579550</v>
      </c>
      <c r="G28" s="24">
        <v>7421858</v>
      </c>
      <c r="H28" s="24">
        <v>1305477365</v>
      </c>
      <c r="I28" s="24">
        <v>1411271707</v>
      </c>
      <c r="J28" s="24"/>
      <c r="K28" s="24">
        <v>477339566</v>
      </c>
      <c r="L28" s="24">
        <v>470781</v>
      </c>
      <c r="M28" s="20">
        <f>SUM(D28:L28)</f>
        <v>7733387292</v>
      </c>
    </row>
    <row r="29" spans="1:13" s="22" customFormat="1" ht="16.5" customHeight="1">
      <c r="A29" s="24"/>
      <c r="B29" s="20"/>
      <c r="C29" s="26" t="s">
        <v>34</v>
      </c>
      <c r="D29" s="24"/>
      <c r="E29" s="24"/>
      <c r="F29" s="24"/>
      <c r="G29" s="24"/>
      <c r="H29" s="24"/>
      <c r="I29" s="24"/>
      <c r="J29" s="24"/>
      <c r="K29" s="24"/>
      <c r="L29" s="24"/>
      <c r="M29" s="20">
        <f>SUM(D29:L29)</f>
        <v>0</v>
      </c>
    </row>
    <row r="30" spans="1:13" s="22" customFormat="1" ht="17.25" customHeight="1">
      <c r="A30" s="20"/>
      <c r="B30" s="20"/>
      <c r="C30" s="26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22" customFormat="1" ht="18" customHeight="1">
      <c r="A31" s="19">
        <f>A32+A35+A38+A41+A44+A47+A53</f>
        <v>0</v>
      </c>
      <c r="B31" s="20"/>
      <c r="C31" s="21" t="s">
        <v>18</v>
      </c>
      <c r="D31" s="19">
        <f aca="true" t="shared" si="9" ref="D31:M31">D32+D35+D38+D41+D44+D47+D53</f>
        <v>15587971208</v>
      </c>
      <c r="E31" s="19">
        <f t="shared" si="9"/>
        <v>876594186.4200001</v>
      </c>
      <c r="F31" s="19">
        <f t="shared" si="9"/>
        <v>1649501042.21</v>
      </c>
      <c r="G31" s="19">
        <f t="shared" si="9"/>
        <v>323294245.94</v>
      </c>
      <c r="H31" s="19">
        <f t="shared" si="9"/>
        <v>6019075156.58</v>
      </c>
      <c r="I31" s="19">
        <f t="shared" si="9"/>
        <v>4491970799.84</v>
      </c>
      <c r="J31" s="19">
        <f t="shared" si="9"/>
        <v>0</v>
      </c>
      <c r="K31" s="19">
        <f t="shared" si="9"/>
        <v>3710262857.47</v>
      </c>
      <c r="L31" s="19">
        <f t="shared" si="9"/>
        <v>1212368.6099999999</v>
      </c>
      <c r="M31" s="19">
        <f t="shared" si="9"/>
        <v>32659881865.07</v>
      </c>
    </row>
    <row r="32" spans="1:13" s="22" customFormat="1" ht="16.5" customHeight="1">
      <c r="A32" s="20">
        <f>A33+A34</f>
        <v>0</v>
      </c>
      <c r="B32" s="20"/>
      <c r="C32" s="23" t="s">
        <v>35</v>
      </c>
      <c r="D32" s="20">
        <f aca="true" t="shared" si="10" ref="D32:M32">D33+D34</f>
        <v>210730925</v>
      </c>
      <c r="E32" s="20">
        <f t="shared" si="10"/>
        <v>3325326.66</v>
      </c>
      <c r="F32" s="20">
        <f t="shared" si="10"/>
        <v>12449766.29</v>
      </c>
      <c r="G32" s="20">
        <f t="shared" si="10"/>
        <v>5559371.32</v>
      </c>
      <c r="H32" s="20">
        <f t="shared" si="10"/>
        <v>76355297.59</v>
      </c>
      <c r="I32" s="20">
        <f t="shared" si="10"/>
        <v>30282335.37</v>
      </c>
      <c r="J32" s="20">
        <f t="shared" si="10"/>
        <v>0</v>
      </c>
      <c r="K32" s="20">
        <f t="shared" si="10"/>
        <v>25559400.44</v>
      </c>
      <c r="L32" s="20">
        <f t="shared" si="10"/>
        <v>3781.07</v>
      </c>
      <c r="M32" s="20">
        <f t="shared" si="10"/>
        <v>364266203.74</v>
      </c>
    </row>
    <row r="33" spans="1:13" s="22" customFormat="1" ht="16.5" customHeight="1">
      <c r="A33" s="24"/>
      <c r="B33" s="20"/>
      <c r="C33" s="25" t="s">
        <v>33</v>
      </c>
      <c r="D33" s="35">
        <v>202646102.21</v>
      </c>
      <c r="E33" s="35">
        <v>3282478.02</v>
      </c>
      <c r="F33" s="35">
        <v>12153904.01</v>
      </c>
      <c r="G33" s="35">
        <v>146707</v>
      </c>
      <c r="H33" s="35">
        <v>74598039.98</v>
      </c>
      <c r="I33" s="35">
        <v>29613474.19</v>
      </c>
      <c r="J33" s="35"/>
      <c r="K33" s="35">
        <v>22691389.85</v>
      </c>
      <c r="L33" s="35">
        <v>3781.07</v>
      </c>
      <c r="M33" s="20">
        <f>SUM(D33:L33)</f>
        <v>345135876.33000004</v>
      </c>
    </row>
    <row r="34" spans="1:13" s="22" customFormat="1" ht="16.5" customHeight="1">
      <c r="A34" s="24"/>
      <c r="B34" s="20"/>
      <c r="C34" s="26" t="s">
        <v>34</v>
      </c>
      <c r="D34" s="35">
        <v>8084822.79</v>
      </c>
      <c r="E34" s="35">
        <v>42848.64</v>
      </c>
      <c r="F34" s="35">
        <v>295862.28</v>
      </c>
      <c r="G34" s="35">
        <v>5412664.32</v>
      </c>
      <c r="H34" s="35">
        <v>1757257.61</v>
      </c>
      <c r="I34" s="35">
        <v>668861.18</v>
      </c>
      <c r="J34" s="35"/>
      <c r="K34" s="35">
        <v>2868010.59</v>
      </c>
      <c r="L34" s="35"/>
      <c r="M34" s="20">
        <f>SUM(D34:L34)</f>
        <v>19130327.409999996</v>
      </c>
    </row>
    <row r="35" spans="1:13" s="30" customFormat="1" ht="16.5" customHeight="1">
      <c r="A35" s="36">
        <f>A36+A37</f>
        <v>0</v>
      </c>
      <c r="B35" s="36"/>
      <c r="C35" s="37" t="s">
        <v>41</v>
      </c>
      <c r="D35" s="36">
        <f aca="true" t="shared" si="11" ref="D35:M35">D36+D37</f>
        <v>1129352352</v>
      </c>
      <c r="E35" s="36">
        <f t="shared" si="11"/>
        <v>145450651</v>
      </c>
      <c r="F35" s="36">
        <f t="shared" si="11"/>
        <v>79070050</v>
      </c>
      <c r="G35" s="36">
        <f t="shared" si="11"/>
        <v>7954765</v>
      </c>
      <c r="H35" s="36">
        <f t="shared" si="11"/>
        <v>470142012</v>
      </c>
      <c r="I35" s="36">
        <f t="shared" si="11"/>
        <v>201565320</v>
      </c>
      <c r="J35" s="36">
        <f t="shared" si="11"/>
        <v>0</v>
      </c>
      <c r="K35" s="36">
        <f t="shared" si="11"/>
        <v>393757507</v>
      </c>
      <c r="L35" s="36">
        <f t="shared" si="11"/>
        <v>61134</v>
      </c>
      <c r="M35" s="28">
        <f t="shared" si="11"/>
        <v>2427353791</v>
      </c>
    </row>
    <row r="36" spans="1:13" s="30" customFormat="1" ht="16.5" customHeight="1">
      <c r="A36" s="38"/>
      <c r="B36" s="36"/>
      <c r="C36" s="32" t="s">
        <v>33</v>
      </c>
      <c r="D36" s="38">
        <v>1127196960</v>
      </c>
      <c r="E36" s="38">
        <v>145029433</v>
      </c>
      <c r="F36" s="38">
        <v>78995633</v>
      </c>
      <c r="G36" s="38">
        <v>6495401</v>
      </c>
      <c r="H36" s="38">
        <v>469588900</v>
      </c>
      <c r="I36" s="38">
        <v>201204294</v>
      </c>
      <c r="J36" s="38"/>
      <c r="K36" s="38">
        <v>392729653</v>
      </c>
      <c r="L36" s="38">
        <v>61134</v>
      </c>
      <c r="M36" s="28">
        <f>SUM(D36:L36)</f>
        <v>2421301408</v>
      </c>
    </row>
    <row r="37" spans="1:13" s="39" customFormat="1" ht="16.5" customHeight="1">
      <c r="A37" s="38"/>
      <c r="B37" s="36"/>
      <c r="C37" s="32" t="s">
        <v>34</v>
      </c>
      <c r="D37" s="38">
        <v>2155392</v>
      </c>
      <c r="E37" s="38">
        <v>421218</v>
      </c>
      <c r="F37" s="38">
        <v>74417</v>
      </c>
      <c r="G37" s="38">
        <v>1459364</v>
      </c>
      <c r="H37" s="38">
        <v>553112</v>
      </c>
      <c r="I37" s="38">
        <v>361026</v>
      </c>
      <c r="J37" s="38"/>
      <c r="K37" s="38">
        <v>1027854</v>
      </c>
      <c r="L37" s="38"/>
      <c r="M37" s="36">
        <f>SUM(D37:L37)</f>
        <v>6052383</v>
      </c>
    </row>
    <row r="38" spans="1:13" s="22" customFormat="1" ht="16.5" customHeight="1">
      <c r="A38" s="20">
        <f>A39+A40</f>
        <v>0</v>
      </c>
      <c r="B38" s="20"/>
      <c r="C38" s="23" t="s">
        <v>19</v>
      </c>
      <c r="D38" s="20">
        <f aca="true" t="shared" si="12" ref="D38:M38">D39+D40</f>
        <v>158298209</v>
      </c>
      <c r="E38" s="20">
        <f t="shared" si="12"/>
        <v>14543845</v>
      </c>
      <c r="F38" s="20">
        <f t="shared" si="12"/>
        <v>8121024</v>
      </c>
      <c r="G38" s="20">
        <f t="shared" si="12"/>
        <v>199781</v>
      </c>
      <c r="H38" s="20">
        <f t="shared" si="12"/>
        <v>59082708</v>
      </c>
      <c r="I38" s="20">
        <f t="shared" si="12"/>
        <v>21056163</v>
      </c>
      <c r="J38" s="20">
        <f t="shared" si="12"/>
        <v>0</v>
      </c>
      <c r="K38" s="20">
        <f t="shared" si="12"/>
        <v>21692347</v>
      </c>
      <c r="L38" s="20">
        <f t="shared" si="12"/>
        <v>4496</v>
      </c>
      <c r="M38" s="20">
        <f t="shared" si="12"/>
        <v>282998573</v>
      </c>
    </row>
    <row r="39" spans="1:13" s="22" customFormat="1" ht="16.5" customHeight="1">
      <c r="A39" s="24"/>
      <c r="B39" s="20"/>
      <c r="C39" s="25" t="s">
        <v>33</v>
      </c>
      <c r="D39" s="24">
        <v>158298209</v>
      </c>
      <c r="E39" s="24">
        <v>14543845</v>
      </c>
      <c r="F39" s="24">
        <v>8121024</v>
      </c>
      <c r="G39" s="24">
        <v>199781</v>
      </c>
      <c r="H39" s="24">
        <v>59082708</v>
      </c>
      <c r="I39" s="24">
        <v>21056163</v>
      </c>
      <c r="J39" s="24"/>
      <c r="K39" s="24">
        <v>21692347</v>
      </c>
      <c r="L39" s="24">
        <v>4496</v>
      </c>
      <c r="M39" s="20">
        <f>SUM(D39:L39)</f>
        <v>282998573</v>
      </c>
    </row>
    <row r="40" spans="1:13" s="22" customFormat="1" ht="16.5" customHeight="1">
      <c r="A40" s="24"/>
      <c r="B40" s="20"/>
      <c r="C40" s="25" t="s">
        <v>34</v>
      </c>
      <c r="D40" s="24"/>
      <c r="E40" s="24"/>
      <c r="F40" s="24"/>
      <c r="G40" s="24"/>
      <c r="H40" s="24"/>
      <c r="I40" s="24"/>
      <c r="J40" s="24"/>
      <c r="K40" s="24"/>
      <c r="L40" s="24"/>
      <c r="M40" s="20">
        <f>SUM(D40:L40)</f>
        <v>0</v>
      </c>
    </row>
    <row r="41" spans="1:13" s="42" customFormat="1" ht="16.5" customHeight="1">
      <c r="A41" s="40">
        <f>A42+A43</f>
        <v>0</v>
      </c>
      <c r="B41" s="40"/>
      <c r="C41" s="41" t="s">
        <v>42</v>
      </c>
      <c r="D41" s="40">
        <f aca="true" t="shared" si="13" ref="D41:M41">D42+D43</f>
        <v>5311549270</v>
      </c>
      <c r="E41" s="40">
        <f t="shared" si="13"/>
        <v>64832648</v>
      </c>
      <c r="F41" s="40">
        <f t="shared" si="13"/>
        <v>686742613</v>
      </c>
      <c r="G41" s="40">
        <f t="shared" si="13"/>
        <v>200585200</v>
      </c>
      <c r="H41" s="40">
        <f t="shared" si="13"/>
        <v>1920389690</v>
      </c>
      <c r="I41" s="40">
        <f t="shared" si="13"/>
        <v>915813526</v>
      </c>
      <c r="J41" s="40">
        <f t="shared" si="13"/>
        <v>0</v>
      </c>
      <c r="K41" s="40">
        <f t="shared" si="13"/>
        <v>1497719019</v>
      </c>
      <c r="L41" s="40">
        <f t="shared" si="13"/>
        <v>142159</v>
      </c>
      <c r="M41" s="20">
        <f t="shared" si="13"/>
        <v>10597774125</v>
      </c>
    </row>
    <row r="42" spans="1:13" s="42" customFormat="1" ht="16.5" customHeight="1">
      <c r="A42" s="35"/>
      <c r="B42" s="40"/>
      <c r="C42" s="25" t="s">
        <v>43</v>
      </c>
      <c r="D42" s="35">
        <v>5125700198</v>
      </c>
      <c r="E42" s="35">
        <v>64832648</v>
      </c>
      <c r="F42" s="35">
        <v>680829935</v>
      </c>
      <c r="G42" s="35">
        <v>104138085</v>
      </c>
      <c r="H42" s="35">
        <v>1915363236</v>
      </c>
      <c r="I42" s="35">
        <v>911850375</v>
      </c>
      <c r="J42" s="35"/>
      <c r="K42" s="35">
        <v>1484804444</v>
      </c>
      <c r="L42" s="35">
        <v>142159</v>
      </c>
      <c r="M42" s="20">
        <f>SUM(D42:L42)</f>
        <v>10287661080</v>
      </c>
    </row>
    <row r="43" spans="1:13" s="22" customFormat="1" ht="16.5" customHeight="1">
      <c r="A43" s="24"/>
      <c r="B43" s="20"/>
      <c r="C43" s="26" t="s">
        <v>34</v>
      </c>
      <c r="D43" s="24">
        <v>185849072</v>
      </c>
      <c r="E43" s="24"/>
      <c r="F43" s="24">
        <v>5912678</v>
      </c>
      <c r="G43" s="24">
        <v>96447115</v>
      </c>
      <c r="H43" s="24">
        <v>5026454</v>
      </c>
      <c r="I43" s="24">
        <v>3963151</v>
      </c>
      <c r="J43" s="24"/>
      <c r="K43" s="24">
        <v>12914575</v>
      </c>
      <c r="L43" s="24"/>
      <c r="M43" s="20">
        <f>SUM(D43:L43)</f>
        <v>310113045</v>
      </c>
    </row>
    <row r="44" spans="1:13" s="22" customFormat="1" ht="16.5" customHeight="1">
      <c r="A44" s="20">
        <f>A45+A46</f>
        <v>0</v>
      </c>
      <c r="B44" s="20"/>
      <c r="C44" s="41" t="s">
        <v>44</v>
      </c>
      <c r="D44" s="20">
        <f aca="true" t="shared" si="14" ref="D44:M44">D45+D46</f>
        <v>4212090800</v>
      </c>
      <c r="E44" s="20">
        <f t="shared" si="14"/>
        <v>50192051.76</v>
      </c>
      <c r="F44" s="20">
        <f t="shared" si="14"/>
        <v>624462542.92</v>
      </c>
      <c r="G44" s="20">
        <f t="shared" si="14"/>
        <v>105096578.62</v>
      </c>
      <c r="H44" s="20">
        <f t="shared" si="14"/>
        <v>1610144296.9899998</v>
      </c>
      <c r="I44" s="20">
        <f t="shared" si="14"/>
        <v>2358398433.47</v>
      </c>
      <c r="J44" s="20">
        <f t="shared" si="14"/>
        <v>0</v>
      </c>
      <c r="K44" s="20">
        <f t="shared" si="14"/>
        <v>1044945240.85</v>
      </c>
      <c r="L44" s="20">
        <f t="shared" si="14"/>
        <v>211515.54</v>
      </c>
      <c r="M44" s="20">
        <f t="shared" si="14"/>
        <v>10005541460.150002</v>
      </c>
    </row>
    <row r="45" spans="1:13" s="22" customFormat="1" ht="16.5" customHeight="1">
      <c r="A45" s="24"/>
      <c r="B45" s="20"/>
      <c r="C45" s="25" t="s">
        <v>43</v>
      </c>
      <c r="D45" s="24">
        <v>4171097608.26</v>
      </c>
      <c r="E45" s="24">
        <v>50192051.76</v>
      </c>
      <c r="F45" s="24">
        <v>622846071.88</v>
      </c>
      <c r="G45" s="24">
        <v>79320701</v>
      </c>
      <c r="H45" s="24">
        <v>1605571474.37</v>
      </c>
      <c r="I45" s="24">
        <v>2358398433.47</v>
      </c>
      <c r="J45" s="24"/>
      <c r="K45" s="24">
        <v>1039720693.53</v>
      </c>
      <c r="L45" s="24">
        <v>211515.54</v>
      </c>
      <c r="M45" s="20">
        <f>SUM(D45:L45)</f>
        <v>9927358549.810001</v>
      </c>
    </row>
    <row r="46" spans="1:13" s="42" customFormat="1" ht="16.5" customHeight="1">
      <c r="A46" s="35"/>
      <c r="B46" s="40"/>
      <c r="C46" s="26" t="s">
        <v>34</v>
      </c>
      <c r="D46" s="35">
        <v>40993191.74</v>
      </c>
      <c r="E46" s="35"/>
      <c r="F46" s="35">
        <v>1616471.04</v>
      </c>
      <c r="G46" s="35">
        <v>25775877.62</v>
      </c>
      <c r="H46" s="35">
        <v>4572822.62</v>
      </c>
      <c r="I46" s="35"/>
      <c r="J46" s="35"/>
      <c r="K46" s="35">
        <v>5224547.32</v>
      </c>
      <c r="L46" s="35"/>
      <c r="M46" s="40">
        <f>SUM(D46:L46)</f>
        <v>78182910.34</v>
      </c>
    </row>
    <row r="47" spans="1:13" s="22" customFormat="1" ht="16.5" customHeight="1">
      <c r="A47" s="20">
        <f>A48+A49</f>
        <v>0</v>
      </c>
      <c r="B47" s="20"/>
      <c r="C47" s="27" t="s">
        <v>20</v>
      </c>
      <c r="D47" s="20">
        <f aca="true" t="shared" si="15" ref="D47:M47">D48+D49</f>
        <v>122421124</v>
      </c>
      <c r="E47" s="20">
        <f t="shared" si="15"/>
        <v>0</v>
      </c>
      <c r="F47" s="20">
        <f t="shared" si="15"/>
        <v>7006320</v>
      </c>
      <c r="G47" s="20">
        <f t="shared" si="15"/>
        <v>0</v>
      </c>
      <c r="H47" s="20">
        <f t="shared" si="15"/>
        <v>46129048</v>
      </c>
      <c r="I47" s="20">
        <f t="shared" si="15"/>
        <v>39406000</v>
      </c>
      <c r="J47" s="20">
        <f t="shared" si="15"/>
        <v>0</v>
      </c>
      <c r="K47" s="20">
        <f t="shared" si="15"/>
        <v>14115211</v>
      </c>
      <c r="L47" s="20">
        <f t="shared" si="15"/>
        <v>18540</v>
      </c>
      <c r="M47" s="20">
        <f t="shared" si="15"/>
        <v>229096243</v>
      </c>
    </row>
    <row r="48" spans="1:13" s="22" customFormat="1" ht="16.5" customHeight="1">
      <c r="A48" s="24"/>
      <c r="B48" s="20"/>
      <c r="C48" s="25" t="s">
        <v>43</v>
      </c>
      <c r="D48" s="24">
        <v>122421124</v>
      </c>
      <c r="E48" s="24"/>
      <c r="F48" s="24">
        <v>7006320</v>
      </c>
      <c r="G48" s="24"/>
      <c r="H48" s="24">
        <v>46129048</v>
      </c>
      <c r="I48" s="24">
        <v>39406000</v>
      </c>
      <c r="J48" s="24"/>
      <c r="K48" s="24">
        <v>14115211</v>
      </c>
      <c r="L48" s="24">
        <v>18540</v>
      </c>
      <c r="M48" s="20">
        <f>SUM(D48:L48)</f>
        <v>229096243</v>
      </c>
    </row>
    <row r="49" spans="1:13" s="22" customFormat="1" ht="16.5" customHeight="1">
      <c r="A49" s="35"/>
      <c r="B49" s="40"/>
      <c r="C49" s="26" t="s">
        <v>34</v>
      </c>
      <c r="D49" s="35"/>
      <c r="E49" s="35"/>
      <c r="F49" s="35"/>
      <c r="G49" s="35"/>
      <c r="H49" s="35"/>
      <c r="I49" s="35"/>
      <c r="J49" s="35"/>
      <c r="K49" s="35"/>
      <c r="L49" s="35"/>
      <c r="M49" s="40">
        <f>SUM(D49:L49)</f>
        <v>0</v>
      </c>
    </row>
    <row r="50" spans="1:13" s="22" customFormat="1" ht="16.5" customHeight="1" thickBot="1">
      <c r="A50" s="43"/>
      <c r="B50" s="44"/>
      <c r="C50" s="45"/>
      <c r="D50" s="43"/>
      <c r="E50" s="43"/>
      <c r="F50" s="43"/>
      <c r="G50" s="43"/>
      <c r="H50" s="43"/>
      <c r="I50" s="43"/>
      <c r="J50" s="43"/>
      <c r="K50" s="43"/>
      <c r="L50" s="43"/>
      <c r="M50" s="44"/>
    </row>
    <row r="51" spans="1:13" s="22" customFormat="1" ht="16.5" customHeight="1">
      <c r="A51" s="52" t="s">
        <v>56</v>
      </c>
      <c r="B51" s="52"/>
      <c r="C51" s="52"/>
      <c r="D51" s="52"/>
      <c r="E51" s="52"/>
      <c r="F51" s="52"/>
      <c r="G51" s="52"/>
      <c r="H51" s="35"/>
      <c r="I51" s="35"/>
      <c r="J51" s="35"/>
      <c r="K51" s="35"/>
      <c r="L51" s="35"/>
      <c r="M51" s="40"/>
    </row>
    <row r="52" spans="1:13" s="22" customFormat="1" ht="16.5" customHeight="1">
      <c r="A52" s="53" t="s">
        <v>57</v>
      </c>
      <c r="B52" s="53"/>
      <c r="C52" s="53"/>
      <c r="D52" s="53"/>
      <c r="E52" s="53"/>
      <c r="F52" s="53"/>
      <c r="G52" s="53"/>
      <c r="H52" s="35"/>
      <c r="I52" s="35"/>
      <c r="J52" s="35"/>
      <c r="K52" s="35"/>
      <c r="L52" s="35"/>
      <c r="M52" s="40"/>
    </row>
    <row r="53" spans="1:13" s="22" customFormat="1" ht="16.5" customHeight="1">
      <c r="A53" s="20">
        <f>A54+A55</f>
        <v>0</v>
      </c>
      <c r="B53" s="20"/>
      <c r="C53" s="27" t="s">
        <v>45</v>
      </c>
      <c r="D53" s="20">
        <f aca="true" t="shared" si="16" ref="D53:M53">D54+D55</f>
        <v>4443528528</v>
      </c>
      <c r="E53" s="20">
        <f t="shared" si="16"/>
        <v>598249664</v>
      </c>
      <c r="F53" s="20">
        <f t="shared" si="16"/>
        <v>231648726</v>
      </c>
      <c r="G53" s="20">
        <f t="shared" si="16"/>
        <v>3898550</v>
      </c>
      <c r="H53" s="20">
        <f t="shared" si="16"/>
        <v>1836832104</v>
      </c>
      <c r="I53" s="20">
        <f t="shared" si="16"/>
        <v>925449022</v>
      </c>
      <c r="J53" s="20">
        <f t="shared" si="16"/>
        <v>0</v>
      </c>
      <c r="K53" s="20">
        <f t="shared" si="16"/>
        <v>712474132.18</v>
      </c>
      <c r="L53" s="20">
        <f t="shared" si="16"/>
        <v>770743</v>
      </c>
      <c r="M53" s="20">
        <f t="shared" si="16"/>
        <v>8752851469.18</v>
      </c>
    </row>
    <row r="54" spans="1:13" s="22" customFormat="1" ht="16.5" customHeight="1">
      <c r="A54" s="24"/>
      <c r="B54" s="20"/>
      <c r="C54" s="25" t="s">
        <v>43</v>
      </c>
      <c r="D54" s="24">
        <v>4443528528</v>
      </c>
      <c r="E54" s="24">
        <v>598249664</v>
      </c>
      <c r="F54" s="24">
        <v>231648726</v>
      </c>
      <c r="G54" s="24">
        <v>3898550</v>
      </c>
      <c r="H54" s="24">
        <v>1836832104</v>
      </c>
      <c r="I54" s="24">
        <v>925449022</v>
      </c>
      <c r="J54" s="24"/>
      <c r="K54" s="24">
        <v>712474132.18</v>
      </c>
      <c r="L54" s="24">
        <v>770743</v>
      </c>
      <c r="M54" s="20">
        <f>SUM(D54:L54)</f>
        <v>8752851469.18</v>
      </c>
    </row>
    <row r="55" spans="1:13" s="22" customFormat="1" ht="16.5" customHeight="1">
      <c r="A55" s="35"/>
      <c r="B55" s="40"/>
      <c r="C55" s="26" t="s">
        <v>34</v>
      </c>
      <c r="D55" s="35"/>
      <c r="E55" s="35"/>
      <c r="F55" s="35"/>
      <c r="G55" s="35"/>
      <c r="H55" s="35"/>
      <c r="I55" s="35"/>
      <c r="J55" s="35"/>
      <c r="K55" s="35"/>
      <c r="L55" s="35"/>
      <c r="M55" s="40">
        <f>SUM(D55:L55)</f>
        <v>0</v>
      </c>
    </row>
    <row r="56" spans="1:13" s="22" customFormat="1" ht="19.5" customHeight="1">
      <c r="A56" s="20"/>
      <c r="B56" s="20"/>
      <c r="C56" s="26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s="22" customFormat="1" ht="19.5" customHeight="1">
      <c r="A57" s="19">
        <f>A58+A61+A64+A67+A70+A73</f>
        <v>0</v>
      </c>
      <c r="B57" s="19"/>
      <c r="C57" s="21" t="s">
        <v>21</v>
      </c>
      <c r="D57" s="19">
        <f aca="true" t="shared" si="17" ref="D57:L57">D58+D61+D64+D67+D70+D73</f>
        <v>28546519277.1</v>
      </c>
      <c r="E57" s="19">
        <f t="shared" si="17"/>
        <v>809029424</v>
      </c>
      <c r="F57" s="19">
        <f t="shared" si="17"/>
        <v>2497554441</v>
      </c>
      <c r="G57" s="19">
        <f t="shared" si="17"/>
        <v>634027017</v>
      </c>
      <c r="H57" s="19">
        <f t="shared" si="17"/>
        <v>10682192736</v>
      </c>
      <c r="I57" s="19">
        <f t="shared" si="17"/>
        <v>17715271323.6</v>
      </c>
      <c r="J57" s="19">
        <f t="shared" si="17"/>
        <v>5704311</v>
      </c>
      <c r="K57" s="19">
        <f t="shared" si="17"/>
        <v>3940147922</v>
      </c>
      <c r="L57" s="19">
        <f t="shared" si="17"/>
        <v>1479844</v>
      </c>
      <c r="M57" s="19">
        <f>M58++M61+M64+M67+M70+M73</f>
        <v>64831926295.7</v>
      </c>
    </row>
    <row r="58" spans="1:13" s="22" customFormat="1" ht="16.5" customHeight="1">
      <c r="A58" s="40">
        <f>A59+A60</f>
        <v>0</v>
      </c>
      <c r="B58" s="40"/>
      <c r="C58" s="23" t="s">
        <v>46</v>
      </c>
      <c r="D58" s="20">
        <f aca="true" t="shared" si="18" ref="D58:M58">D59+D60</f>
        <v>18700586094</v>
      </c>
      <c r="E58" s="20">
        <f t="shared" si="18"/>
        <v>341272732</v>
      </c>
      <c r="F58" s="20">
        <f t="shared" si="18"/>
        <v>602025029</v>
      </c>
      <c r="G58" s="20">
        <f t="shared" si="18"/>
        <v>603716851</v>
      </c>
      <c r="H58" s="20">
        <f t="shared" si="18"/>
        <v>7030941248</v>
      </c>
      <c r="I58" s="20">
        <f t="shared" si="18"/>
        <v>9782023812</v>
      </c>
      <c r="J58" s="20">
        <f t="shared" si="18"/>
        <v>5704311</v>
      </c>
      <c r="K58" s="20">
        <f t="shared" si="18"/>
        <v>2640761154</v>
      </c>
      <c r="L58" s="20">
        <f t="shared" si="18"/>
        <v>1095174</v>
      </c>
      <c r="M58" s="40">
        <f t="shared" si="18"/>
        <v>39708126405</v>
      </c>
    </row>
    <row r="59" spans="1:13" s="22" customFormat="1" ht="16.5" customHeight="1">
      <c r="A59" s="35"/>
      <c r="B59" s="40"/>
      <c r="C59" s="25" t="s">
        <v>43</v>
      </c>
      <c r="D59" s="35">
        <v>18700586094</v>
      </c>
      <c r="E59" s="35">
        <v>341272732</v>
      </c>
      <c r="F59" s="35">
        <v>602025029</v>
      </c>
      <c r="G59" s="35">
        <v>603716851</v>
      </c>
      <c r="H59" s="35">
        <v>7030941248</v>
      </c>
      <c r="I59" s="35">
        <v>9782023812</v>
      </c>
      <c r="J59" s="35">
        <v>5704311</v>
      </c>
      <c r="K59" s="35">
        <v>2640761154</v>
      </c>
      <c r="L59" s="35">
        <v>1095174</v>
      </c>
      <c r="M59" s="40">
        <f>SUM(D59:L59)</f>
        <v>39708126405</v>
      </c>
    </row>
    <row r="60" spans="1:13" s="22" customFormat="1" ht="16.5" customHeight="1">
      <c r="A60" s="35"/>
      <c r="B60" s="40"/>
      <c r="C60" s="26" t="s">
        <v>34</v>
      </c>
      <c r="D60" s="35"/>
      <c r="E60" s="35"/>
      <c r="F60" s="35"/>
      <c r="G60" s="35"/>
      <c r="H60" s="35"/>
      <c r="I60" s="35"/>
      <c r="J60" s="35"/>
      <c r="K60" s="35"/>
      <c r="L60" s="35"/>
      <c r="M60" s="40">
        <f>SUM(D60:L60)</f>
        <v>0</v>
      </c>
    </row>
    <row r="61" spans="1:13" s="22" customFormat="1" ht="16.5" customHeight="1">
      <c r="A61" s="20">
        <f>A62+A63</f>
        <v>0</v>
      </c>
      <c r="B61" s="20"/>
      <c r="C61" s="34" t="s">
        <v>47</v>
      </c>
      <c r="D61" s="20">
        <f aca="true" t="shared" si="19" ref="D61:M61">D62+D63</f>
        <v>6621481557.1</v>
      </c>
      <c r="E61" s="20">
        <f t="shared" si="19"/>
        <v>437369612</v>
      </c>
      <c r="F61" s="20">
        <f t="shared" si="19"/>
        <v>1664766391</v>
      </c>
      <c r="G61" s="20">
        <f t="shared" si="19"/>
        <v>25680553</v>
      </c>
      <c r="H61" s="20">
        <f t="shared" si="19"/>
        <v>2427001729</v>
      </c>
      <c r="I61" s="20">
        <f t="shared" si="19"/>
        <v>6400297766.6</v>
      </c>
      <c r="J61" s="20">
        <f t="shared" si="19"/>
        <v>0</v>
      </c>
      <c r="K61" s="20">
        <f t="shared" si="19"/>
        <v>895900468</v>
      </c>
      <c r="L61" s="20">
        <f t="shared" si="19"/>
        <v>274355</v>
      </c>
      <c r="M61" s="20">
        <f t="shared" si="19"/>
        <v>18472772431.7</v>
      </c>
    </row>
    <row r="62" spans="1:13" s="22" customFormat="1" ht="16.5" customHeight="1">
      <c r="A62" s="24"/>
      <c r="B62" s="20"/>
      <c r="C62" s="25" t="s">
        <v>43</v>
      </c>
      <c r="D62" s="24">
        <v>6621481557.1</v>
      </c>
      <c r="E62" s="24">
        <v>437369612</v>
      </c>
      <c r="F62" s="24">
        <v>1664766391</v>
      </c>
      <c r="G62" s="24">
        <v>25680553</v>
      </c>
      <c r="H62" s="24">
        <v>2427001729</v>
      </c>
      <c r="I62" s="24">
        <v>6400297766.6</v>
      </c>
      <c r="J62" s="24"/>
      <c r="K62" s="24">
        <v>895900468</v>
      </c>
      <c r="L62" s="24">
        <v>274355</v>
      </c>
      <c r="M62" s="20">
        <f>SUM(D62:L62)</f>
        <v>18472772431.7</v>
      </c>
    </row>
    <row r="63" spans="1:13" s="22" customFormat="1" ht="16.5" customHeight="1">
      <c r="A63" s="24"/>
      <c r="B63" s="20"/>
      <c r="C63" s="26" t="s">
        <v>34</v>
      </c>
      <c r="D63" s="24"/>
      <c r="E63" s="24"/>
      <c r="F63" s="24"/>
      <c r="G63" s="24"/>
      <c r="H63" s="24"/>
      <c r="I63" s="24"/>
      <c r="J63" s="24"/>
      <c r="K63" s="24"/>
      <c r="L63" s="24"/>
      <c r="M63" s="20">
        <f>SUM(D63:L63)</f>
        <v>0</v>
      </c>
    </row>
    <row r="64" spans="1:13" s="22" customFormat="1" ht="16.5" customHeight="1">
      <c r="A64" s="20">
        <f>A65+A66</f>
        <v>0</v>
      </c>
      <c r="B64" s="20"/>
      <c r="C64" s="34" t="s">
        <v>48</v>
      </c>
      <c r="D64" s="20">
        <f aca="true" t="shared" si="20" ref="D64:M64">D65+D66</f>
        <v>1253133381</v>
      </c>
      <c r="E64" s="20">
        <f t="shared" si="20"/>
        <v>13620634</v>
      </c>
      <c r="F64" s="20">
        <f t="shared" si="20"/>
        <v>86356530</v>
      </c>
      <c r="G64" s="20">
        <f t="shared" si="20"/>
        <v>168750</v>
      </c>
      <c r="H64" s="20">
        <f t="shared" si="20"/>
        <v>463939241</v>
      </c>
      <c r="I64" s="20">
        <f t="shared" si="20"/>
        <v>657341775</v>
      </c>
      <c r="J64" s="20">
        <f t="shared" si="20"/>
        <v>0</v>
      </c>
      <c r="K64" s="20">
        <f t="shared" si="20"/>
        <v>135768972</v>
      </c>
      <c r="L64" s="20">
        <f t="shared" si="20"/>
        <v>35152</v>
      </c>
      <c r="M64" s="20">
        <f t="shared" si="20"/>
        <v>2610364435</v>
      </c>
    </row>
    <row r="65" spans="1:13" s="22" customFormat="1" ht="16.5" customHeight="1">
      <c r="A65" s="24"/>
      <c r="B65" s="20"/>
      <c r="C65" s="25" t="s">
        <v>49</v>
      </c>
      <c r="D65" s="24">
        <v>1253133381</v>
      </c>
      <c r="E65" s="24">
        <v>13620634</v>
      </c>
      <c r="F65" s="24">
        <v>86356530</v>
      </c>
      <c r="G65" s="24">
        <v>168750</v>
      </c>
      <c r="H65" s="24">
        <v>463939241</v>
      </c>
      <c r="I65" s="24">
        <v>657341775</v>
      </c>
      <c r="J65" s="24"/>
      <c r="K65" s="24">
        <v>135768972</v>
      </c>
      <c r="L65" s="24">
        <v>35152</v>
      </c>
      <c r="M65" s="20">
        <f>SUM(D65:L65)</f>
        <v>2610364435</v>
      </c>
    </row>
    <row r="66" spans="1:13" s="22" customFormat="1" ht="16.5" customHeight="1">
      <c r="A66" s="24"/>
      <c r="B66" s="20"/>
      <c r="C66" s="26" t="s">
        <v>34</v>
      </c>
      <c r="D66" s="24"/>
      <c r="E66" s="24"/>
      <c r="F66" s="24"/>
      <c r="G66" s="24"/>
      <c r="H66" s="24"/>
      <c r="I66" s="24"/>
      <c r="J66" s="24"/>
      <c r="K66" s="24"/>
      <c r="L66" s="24"/>
      <c r="M66" s="20">
        <f>SUM(D66:L66)</f>
        <v>0</v>
      </c>
    </row>
    <row r="67" spans="1:13" s="22" customFormat="1" ht="16.5" customHeight="1">
      <c r="A67" s="20">
        <f>A68+A69</f>
        <v>0</v>
      </c>
      <c r="B67" s="20"/>
      <c r="C67" s="34" t="s">
        <v>50</v>
      </c>
      <c r="D67" s="20">
        <f aca="true" t="shared" si="21" ref="D67:M67">D68+D69</f>
        <v>443451818</v>
      </c>
      <c r="E67" s="20">
        <f t="shared" si="21"/>
        <v>14926073</v>
      </c>
      <c r="F67" s="20">
        <f t="shared" si="21"/>
        <v>26197631</v>
      </c>
      <c r="G67" s="20">
        <f t="shared" si="21"/>
        <v>0</v>
      </c>
      <c r="H67" s="20">
        <f t="shared" si="21"/>
        <v>174962718</v>
      </c>
      <c r="I67" s="20">
        <f t="shared" si="21"/>
        <v>201928591</v>
      </c>
      <c r="J67" s="20">
        <f t="shared" si="21"/>
        <v>0</v>
      </c>
      <c r="K67" s="20">
        <f t="shared" si="21"/>
        <v>59969007</v>
      </c>
      <c r="L67" s="20">
        <f t="shared" si="21"/>
        <v>32845</v>
      </c>
      <c r="M67" s="20">
        <f t="shared" si="21"/>
        <v>921468683</v>
      </c>
    </row>
    <row r="68" spans="1:13" s="22" customFormat="1" ht="16.5" customHeight="1">
      <c r="A68" s="24"/>
      <c r="B68" s="20"/>
      <c r="C68" s="25" t="s">
        <v>49</v>
      </c>
      <c r="D68" s="24">
        <v>443451818</v>
      </c>
      <c r="E68" s="24">
        <v>14926073</v>
      </c>
      <c r="F68" s="24">
        <v>26197631</v>
      </c>
      <c r="G68" s="24"/>
      <c r="H68" s="24">
        <v>174962718</v>
      </c>
      <c r="I68" s="24">
        <v>201928591</v>
      </c>
      <c r="J68" s="24"/>
      <c r="K68" s="24">
        <v>59969007</v>
      </c>
      <c r="L68" s="24">
        <v>32845</v>
      </c>
      <c r="M68" s="20">
        <f>SUM(D68:L68)</f>
        <v>921468683</v>
      </c>
    </row>
    <row r="69" spans="1:13" s="22" customFormat="1" ht="16.5" customHeight="1">
      <c r="A69" s="24"/>
      <c r="B69" s="20"/>
      <c r="C69" s="26" t="s">
        <v>34</v>
      </c>
      <c r="D69" s="24"/>
      <c r="E69" s="24"/>
      <c r="F69" s="24"/>
      <c r="G69" s="24"/>
      <c r="H69" s="24"/>
      <c r="I69" s="24"/>
      <c r="J69" s="24"/>
      <c r="K69" s="24"/>
      <c r="L69" s="24"/>
      <c r="M69" s="20">
        <f>SUM(D69:L69)</f>
        <v>0</v>
      </c>
    </row>
    <row r="70" spans="1:13" s="22" customFormat="1" ht="16.5" customHeight="1">
      <c r="A70" s="20">
        <f>A71+A72</f>
        <v>0</v>
      </c>
      <c r="B70" s="20"/>
      <c r="C70" s="34" t="s">
        <v>51</v>
      </c>
      <c r="D70" s="20">
        <f aca="true" t="shared" si="22" ref="D70:M70">D71+D72</f>
        <v>1362655343</v>
      </c>
      <c r="E70" s="20">
        <f t="shared" si="22"/>
        <v>1732373</v>
      </c>
      <c r="F70" s="20">
        <f t="shared" si="22"/>
        <v>101337240</v>
      </c>
      <c r="G70" s="20">
        <f t="shared" si="22"/>
        <v>2984037</v>
      </c>
      <c r="H70" s="20">
        <f t="shared" si="22"/>
        <v>523320400</v>
      </c>
      <c r="I70" s="20">
        <f t="shared" si="22"/>
        <v>576785740</v>
      </c>
      <c r="J70" s="20">
        <f t="shared" si="22"/>
        <v>0</v>
      </c>
      <c r="K70" s="20">
        <f t="shared" si="22"/>
        <v>189207373</v>
      </c>
      <c r="L70" s="20">
        <f t="shared" si="22"/>
        <v>30503</v>
      </c>
      <c r="M70" s="20">
        <f t="shared" si="22"/>
        <v>2758053009</v>
      </c>
    </row>
    <row r="71" spans="1:13" s="22" customFormat="1" ht="16.5" customHeight="1">
      <c r="A71" s="24"/>
      <c r="B71" s="20"/>
      <c r="C71" s="25" t="s">
        <v>49</v>
      </c>
      <c r="D71" s="24">
        <v>1362655343</v>
      </c>
      <c r="E71" s="24">
        <v>1732373</v>
      </c>
      <c r="F71" s="24">
        <v>101337240</v>
      </c>
      <c r="G71" s="24">
        <v>2984037</v>
      </c>
      <c r="H71" s="24">
        <v>523320400</v>
      </c>
      <c r="I71" s="24">
        <v>576785740</v>
      </c>
      <c r="J71" s="24"/>
      <c r="K71" s="24">
        <v>189207373</v>
      </c>
      <c r="L71" s="24">
        <v>30503</v>
      </c>
      <c r="M71" s="20">
        <f>SUM(D71:L71)</f>
        <v>2758053009</v>
      </c>
    </row>
    <row r="72" spans="1:13" s="22" customFormat="1" ht="16.5" customHeight="1">
      <c r="A72" s="24"/>
      <c r="B72" s="20"/>
      <c r="C72" s="26" t="s">
        <v>34</v>
      </c>
      <c r="D72" s="24"/>
      <c r="E72" s="24"/>
      <c r="F72" s="24"/>
      <c r="G72" s="24"/>
      <c r="H72" s="24"/>
      <c r="I72" s="24"/>
      <c r="J72" s="24"/>
      <c r="K72" s="24"/>
      <c r="L72" s="24"/>
      <c r="M72" s="20">
        <f>SUM(D72:L72)</f>
        <v>0</v>
      </c>
    </row>
    <row r="73" spans="1:13" s="22" customFormat="1" ht="16.5" customHeight="1">
      <c r="A73" s="20">
        <f>A74+A75</f>
        <v>0</v>
      </c>
      <c r="B73" s="20"/>
      <c r="C73" s="34" t="s">
        <v>52</v>
      </c>
      <c r="D73" s="20">
        <f aca="true" t="shared" si="23" ref="D73:M73">D74+D75</f>
        <v>165211084</v>
      </c>
      <c r="E73" s="20">
        <f t="shared" si="23"/>
        <v>108000</v>
      </c>
      <c r="F73" s="20">
        <f t="shared" si="23"/>
        <v>16871620</v>
      </c>
      <c r="G73" s="20">
        <f t="shared" si="23"/>
        <v>1476826</v>
      </c>
      <c r="H73" s="20">
        <f t="shared" si="23"/>
        <v>62027400</v>
      </c>
      <c r="I73" s="20">
        <f t="shared" si="23"/>
        <v>96893639</v>
      </c>
      <c r="J73" s="20">
        <f t="shared" si="23"/>
        <v>0</v>
      </c>
      <c r="K73" s="20">
        <f t="shared" si="23"/>
        <v>18540948</v>
      </c>
      <c r="L73" s="20">
        <f t="shared" si="23"/>
        <v>11815</v>
      </c>
      <c r="M73" s="20">
        <f t="shared" si="23"/>
        <v>361141332</v>
      </c>
    </row>
    <row r="74" spans="1:13" s="22" customFormat="1" ht="16.5" customHeight="1">
      <c r="A74" s="24"/>
      <c r="B74" s="20"/>
      <c r="C74" s="25" t="s">
        <v>49</v>
      </c>
      <c r="D74" s="24">
        <v>165211084</v>
      </c>
      <c r="E74" s="24">
        <v>108000</v>
      </c>
      <c r="F74" s="24">
        <v>16871620</v>
      </c>
      <c r="G74" s="24">
        <v>1476826</v>
      </c>
      <c r="H74" s="24">
        <v>62027400</v>
      </c>
      <c r="I74" s="24">
        <v>96893639</v>
      </c>
      <c r="J74" s="24"/>
      <c r="K74" s="24">
        <v>18540948</v>
      </c>
      <c r="L74" s="24">
        <v>11815</v>
      </c>
      <c r="M74" s="20">
        <f>SUM(D74:L74)</f>
        <v>361141332</v>
      </c>
    </row>
    <row r="75" spans="1:13" s="22" customFormat="1" ht="16.5" customHeight="1">
      <c r="A75" s="24"/>
      <c r="B75" s="20"/>
      <c r="C75" s="26" t="s">
        <v>34</v>
      </c>
      <c r="D75" s="24"/>
      <c r="E75" s="24"/>
      <c r="F75" s="24"/>
      <c r="G75" s="24"/>
      <c r="H75" s="24"/>
      <c r="I75" s="24"/>
      <c r="J75" s="24"/>
      <c r="K75" s="24"/>
      <c r="L75" s="24"/>
      <c r="M75" s="20">
        <f>SUM(D75:L75)</f>
        <v>0</v>
      </c>
    </row>
    <row r="76" spans="1:13" s="22" customFormat="1" ht="17.25" customHeight="1">
      <c r="A76" s="20"/>
      <c r="B76" s="20"/>
      <c r="C76" s="34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s="22" customFormat="1" ht="19.5" customHeight="1">
      <c r="A77" s="19">
        <f>A78</f>
        <v>0</v>
      </c>
      <c r="B77" s="19"/>
      <c r="C77" s="46" t="s">
        <v>36</v>
      </c>
      <c r="D77" s="19">
        <f aca="true" t="shared" si="24" ref="D77:M77">D78</f>
        <v>740560449</v>
      </c>
      <c r="E77" s="19">
        <f t="shared" si="24"/>
        <v>76841864</v>
      </c>
      <c r="F77" s="19">
        <f t="shared" si="24"/>
        <v>59632028</v>
      </c>
      <c r="G77" s="19">
        <f t="shared" si="24"/>
        <v>128518597</v>
      </c>
      <c r="H77" s="19">
        <f t="shared" si="24"/>
        <v>68013349</v>
      </c>
      <c r="I77" s="19">
        <f t="shared" si="24"/>
        <v>94858782</v>
      </c>
      <c r="J77" s="19">
        <f t="shared" si="24"/>
        <v>0</v>
      </c>
      <c r="K77" s="19">
        <f t="shared" si="24"/>
        <v>108599693</v>
      </c>
      <c r="L77" s="19">
        <f t="shared" si="24"/>
        <v>128652</v>
      </c>
      <c r="M77" s="19">
        <f t="shared" si="24"/>
        <v>1277153414</v>
      </c>
    </row>
    <row r="78" spans="1:13" s="22" customFormat="1" ht="16.5" customHeight="1">
      <c r="A78" s="20">
        <f>A79+A80</f>
        <v>0</v>
      </c>
      <c r="B78" s="20"/>
      <c r="C78" s="23" t="s">
        <v>22</v>
      </c>
      <c r="D78" s="20">
        <f aca="true" t="shared" si="25" ref="D78:M78">D79+D80</f>
        <v>740560449</v>
      </c>
      <c r="E78" s="20">
        <f t="shared" si="25"/>
        <v>76841864</v>
      </c>
      <c r="F78" s="20">
        <f t="shared" si="25"/>
        <v>59632028</v>
      </c>
      <c r="G78" s="20">
        <f t="shared" si="25"/>
        <v>128518597</v>
      </c>
      <c r="H78" s="20">
        <f t="shared" si="25"/>
        <v>68013349</v>
      </c>
      <c r="I78" s="20">
        <f t="shared" si="25"/>
        <v>94858782</v>
      </c>
      <c r="J78" s="20">
        <f t="shared" si="25"/>
        <v>0</v>
      </c>
      <c r="K78" s="20">
        <f t="shared" si="25"/>
        <v>108599693</v>
      </c>
      <c r="L78" s="20">
        <f t="shared" si="25"/>
        <v>128652</v>
      </c>
      <c r="M78" s="20">
        <f t="shared" si="25"/>
        <v>1277153414</v>
      </c>
    </row>
    <row r="79" spans="1:13" s="22" customFormat="1" ht="16.5" customHeight="1">
      <c r="A79" s="24"/>
      <c r="B79" s="20"/>
      <c r="C79" s="25" t="s">
        <v>33</v>
      </c>
      <c r="D79" s="24">
        <v>725826229</v>
      </c>
      <c r="E79" s="24">
        <v>76841864</v>
      </c>
      <c r="F79" s="24">
        <v>59632028</v>
      </c>
      <c r="G79" s="24">
        <v>127044197</v>
      </c>
      <c r="H79" s="24">
        <v>65330736</v>
      </c>
      <c r="I79" s="24">
        <v>93344966</v>
      </c>
      <c r="J79" s="24"/>
      <c r="K79" s="24">
        <v>107739669</v>
      </c>
      <c r="L79" s="24">
        <v>128652</v>
      </c>
      <c r="M79" s="20">
        <f>SUM(D79:L79)</f>
        <v>1255888341</v>
      </c>
    </row>
    <row r="80" spans="1:13" s="22" customFormat="1" ht="16.5" customHeight="1">
      <c r="A80" s="24"/>
      <c r="B80" s="20"/>
      <c r="C80" s="26" t="s">
        <v>53</v>
      </c>
      <c r="D80" s="24">
        <v>14734220</v>
      </c>
      <c r="E80" s="24"/>
      <c r="F80" s="24"/>
      <c r="G80" s="24">
        <v>1474400</v>
      </c>
      <c r="H80" s="24">
        <v>2682613</v>
      </c>
      <c r="I80" s="24">
        <v>1513816</v>
      </c>
      <c r="J80" s="24"/>
      <c r="K80" s="24">
        <v>860024</v>
      </c>
      <c r="L80" s="24"/>
      <c r="M80" s="20">
        <f>SUM(D80:L80)</f>
        <v>21265073</v>
      </c>
    </row>
    <row r="81" spans="1:13" s="22" customFormat="1" ht="16.5" customHeight="1">
      <c r="A81" s="20"/>
      <c r="B81" s="20"/>
      <c r="C81" s="26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s="22" customFormat="1" ht="19.5" customHeight="1">
      <c r="A82" s="19">
        <f>A83</f>
        <v>0</v>
      </c>
      <c r="B82" s="20"/>
      <c r="C82" s="47" t="s">
        <v>37</v>
      </c>
      <c r="D82" s="19">
        <f>D83</f>
        <v>1103127585</v>
      </c>
      <c r="E82" s="19">
        <f aca="true" t="shared" si="26" ref="E82:L82">E83</f>
        <v>109213719</v>
      </c>
      <c r="F82" s="19">
        <f t="shared" si="26"/>
        <v>51726943</v>
      </c>
      <c r="G82" s="19">
        <f t="shared" si="26"/>
        <v>1316777</v>
      </c>
      <c r="H82" s="19">
        <f t="shared" si="26"/>
        <v>427976605</v>
      </c>
      <c r="I82" s="19">
        <f t="shared" si="26"/>
        <v>118161443</v>
      </c>
      <c r="J82" s="19">
        <f t="shared" si="26"/>
        <v>0</v>
      </c>
      <c r="K82" s="19">
        <f t="shared" si="26"/>
        <v>207191529</v>
      </c>
      <c r="L82" s="19">
        <f t="shared" si="26"/>
        <v>58240</v>
      </c>
      <c r="M82" s="19">
        <f>M83</f>
        <v>2018772841</v>
      </c>
    </row>
    <row r="83" spans="1:13" s="22" customFormat="1" ht="16.5" customHeight="1">
      <c r="A83" s="40">
        <f>A84+A85</f>
        <v>0</v>
      </c>
      <c r="B83" s="40"/>
      <c r="C83" s="23" t="s">
        <v>23</v>
      </c>
      <c r="D83" s="20">
        <f aca="true" t="shared" si="27" ref="D83:M83">D84+D85</f>
        <v>1103127585</v>
      </c>
      <c r="E83" s="20">
        <f t="shared" si="27"/>
        <v>109213719</v>
      </c>
      <c r="F83" s="20">
        <f t="shared" si="27"/>
        <v>51726943</v>
      </c>
      <c r="G83" s="20">
        <f t="shared" si="27"/>
        <v>1316777</v>
      </c>
      <c r="H83" s="20">
        <f t="shared" si="27"/>
        <v>427976605</v>
      </c>
      <c r="I83" s="20">
        <f t="shared" si="27"/>
        <v>118161443</v>
      </c>
      <c r="J83" s="20">
        <f t="shared" si="27"/>
        <v>0</v>
      </c>
      <c r="K83" s="20">
        <f t="shared" si="27"/>
        <v>207191529</v>
      </c>
      <c r="L83" s="20">
        <f t="shared" si="27"/>
        <v>58240</v>
      </c>
      <c r="M83" s="20">
        <f t="shared" si="27"/>
        <v>2018772841</v>
      </c>
    </row>
    <row r="84" spans="1:13" s="22" customFormat="1" ht="16.5" customHeight="1">
      <c r="A84" s="35"/>
      <c r="B84" s="40"/>
      <c r="C84" s="25" t="s">
        <v>33</v>
      </c>
      <c r="D84" s="35">
        <v>1103127585</v>
      </c>
      <c r="E84" s="35">
        <v>109213719</v>
      </c>
      <c r="F84" s="35">
        <v>51726943</v>
      </c>
      <c r="G84" s="35">
        <v>1316777</v>
      </c>
      <c r="H84" s="35">
        <v>427976605</v>
      </c>
      <c r="I84" s="35">
        <v>118161443</v>
      </c>
      <c r="J84" s="35"/>
      <c r="K84" s="35">
        <v>207191529</v>
      </c>
      <c r="L84" s="35">
        <v>58240</v>
      </c>
      <c r="M84" s="40">
        <f>SUM(D84:L84)</f>
        <v>2018772841</v>
      </c>
    </row>
    <row r="85" spans="1:13" s="22" customFormat="1" ht="16.5" customHeight="1">
      <c r="A85" s="35"/>
      <c r="B85" s="40"/>
      <c r="C85" s="26" t="s">
        <v>54</v>
      </c>
      <c r="D85" s="35"/>
      <c r="E85" s="35"/>
      <c r="F85" s="35"/>
      <c r="G85" s="35"/>
      <c r="H85" s="35"/>
      <c r="I85" s="35"/>
      <c r="J85" s="35"/>
      <c r="K85" s="35"/>
      <c r="L85" s="35"/>
      <c r="M85" s="40">
        <f>SUM(D85:L85)</f>
        <v>0</v>
      </c>
    </row>
    <row r="86" spans="1:13" s="22" customFormat="1" ht="16.5" customHeight="1">
      <c r="A86" s="40"/>
      <c r="B86" s="40"/>
      <c r="C86" s="23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s="22" customFormat="1" ht="19.5" customHeight="1">
      <c r="A87" s="19">
        <f>A88</f>
        <v>0</v>
      </c>
      <c r="B87" s="20"/>
      <c r="C87" s="47" t="s">
        <v>38</v>
      </c>
      <c r="D87" s="19">
        <f aca="true" t="shared" si="28" ref="D87:M87">D88</f>
        <v>1866466040</v>
      </c>
      <c r="E87" s="19">
        <f t="shared" si="28"/>
        <v>232785378</v>
      </c>
      <c r="F87" s="19">
        <f t="shared" si="28"/>
        <v>77300406</v>
      </c>
      <c r="G87" s="19">
        <f t="shared" si="28"/>
        <v>1626295</v>
      </c>
      <c r="H87" s="19">
        <f t="shared" si="28"/>
        <v>611432960</v>
      </c>
      <c r="I87" s="19">
        <f t="shared" si="28"/>
        <v>266529500</v>
      </c>
      <c r="J87" s="19">
        <f t="shared" si="28"/>
        <v>1301402</v>
      </c>
      <c r="K87" s="19">
        <f t="shared" si="28"/>
        <v>353132102</v>
      </c>
      <c r="L87" s="19">
        <f t="shared" si="28"/>
        <v>122693</v>
      </c>
      <c r="M87" s="19">
        <f t="shared" si="28"/>
        <v>3410696776</v>
      </c>
    </row>
    <row r="88" spans="1:13" s="22" customFormat="1" ht="16.5" customHeight="1">
      <c r="A88" s="20">
        <f>A89+A90</f>
        <v>0</v>
      </c>
      <c r="B88" s="20"/>
      <c r="C88" s="23" t="s">
        <v>24</v>
      </c>
      <c r="D88" s="20">
        <f aca="true" t="shared" si="29" ref="D88:M88">D89+D90</f>
        <v>1866466040</v>
      </c>
      <c r="E88" s="20">
        <f t="shared" si="29"/>
        <v>232785378</v>
      </c>
      <c r="F88" s="20">
        <f t="shared" si="29"/>
        <v>77300406</v>
      </c>
      <c r="G88" s="20">
        <f t="shared" si="29"/>
        <v>1626295</v>
      </c>
      <c r="H88" s="20">
        <f t="shared" si="29"/>
        <v>611432960</v>
      </c>
      <c r="I88" s="20">
        <f t="shared" si="29"/>
        <v>266529500</v>
      </c>
      <c r="J88" s="20">
        <f t="shared" si="29"/>
        <v>1301402</v>
      </c>
      <c r="K88" s="20">
        <f t="shared" si="29"/>
        <v>353132102</v>
      </c>
      <c r="L88" s="20">
        <f t="shared" si="29"/>
        <v>122693</v>
      </c>
      <c r="M88" s="20">
        <f t="shared" si="29"/>
        <v>3410696776</v>
      </c>
    </row>
    <row r="89" spans="1:13" s="22" customFormat="1" ht="16.5" customHeight="1">
      <c r="A89" s="24"/>
      <c r="B89" s="20"/>
      <c r="C89" s="25" t="s">
        <v>33</v>
      </c>
      <c r="D89" s="24">
        <v>1866466040</v>
      </c>
      <c r="E89" s="24">
        <v>232785378</v>
      </c>
      <c r="F89" s="24">
        <v>77300406</v>
      </c>
      <c r="G89" s="24">
        <v>1626295</v>
      </c>
      <c r="H89" s="24">
        <v>611432960</v>
      </c>
      <c r="I89" s="24">
        <v>266529500</v>
      </c>
      <c r="J89" s="24">
        <v>1301402</v>
      </c>
      <c r="K89" s="24">
        <v>353132102</v>
      </c>
      <c r="L89" s="24">
        <v>122693</v>
      </c>
      <c r="M89" s="20">
        <f>SUM(D89:L89)</f>
        <v>3410696776</v>
      </c>
    </row>
    <row r="90" spans="1:13" s="22" customFormat="1" ht="16.5" customHeight="1">
      <c r="A90" s="24"/>
      <c r="B90" s="20"/>
      <c r="C90" s="26" t="s">
        <v>54</v>
      </c>
      <c r="D90" s="24"/>
      <c r="E90" s="24"/>
      <c r="F90" s="24"/>
      <c r="G90" s="24"/>
      <c r="H90" s="24"/>
      <c r="I90" s="24"/>
      <c r="J90" s="24"/>
      <c r="K90" s="24"/>
      <c r="L90" s="24"/>
      <c r="M90" s="20">
        <f>SUM(D90:L90)</f>
        <v>0</v>
      </c>
    </row>
    <row r="91" spans="1:13" s="22" customFormat="1" ht="15" customHeight="1">
      <c r="A91" s="20"/>
      <c r="B91" s="20"/>
      <c r="C91" s="23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s="22" customFormat="1" ht="15" customHeight="1">
      <c r="A92" s="20"/>
      <c r="B92" s="20"/>
      <c r="C92" s="23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s="22" customFormat="1" ht="15" customHeight="1">
      <c r="A93" s="20"/>
      <c r="B93" s="20"/>
      <c r="C93" s="23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s="22" customFormat="1" ht="15" customHeight="1">
      <c r="A94" s="20"/>
      <c r="B94" s="20"/>
      <c r="C94" s="23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s="22" customFormat="1" ht="15" customHeight="1">
      <c r="A95" s="20"/>
      <c r="B95" s="20"/>
      <c r="C95" s="23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s="22" customFormat="1" ht="15" customHeight="1">
      <c r="A96" s="20"/>
      <c r="B96" s="20"/>
      <c r="C96" s="23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s="22" customFormat="1" ht="15" customHeight="1">
      <c r="A97" s="20"/>
      <c r="B97" s="20"/>
      <c r="C97" s="23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="48" customFormat="1" ht="15" customHeight="1"/>
    <row r="99" spans="1:13" s="51" customFormat="1" ht="21.75" customHeight="1" thickBot="1">
      <c r="A99" s="49">
        <f>A6+A11+A31+A57+A77+A82+A87</f>
        <v>6634889919</v>
      </c>
      <c r="B99" s="49"/>
      <c r="C99" s="50" t="s">
        <v>25</v>
      </c>
      <c r="D99" s="49">
        <f aca="true" t="shared" si="30" ref="D99:M99">D6+D11+D31+D57+D77+D82+D87</f>
        <v>92899262332.73999</v>
      </c>
      <c r="E99" s="49">
        <f t="shared" si="30"/>
        <v>2451318457.42</v>
      </c>
      <c r="F99" s="49">
        <f t="shared" si="30"/>
        <v>9058731347.21</v>
      </c>
      <c r="G99" s="49">
        <f t="shared" si="30"/>
        <v>2492777615.94</v>
      </c>
      <c r="H99" s="49">
        <f t="shared" si="30"/>
        <v>34069463254.58</v>
      </c>
      <c r="I99" s="49">
        <f t="shared" si="30"/>
        <v>35708590115.44</v>
      </c>
      <c r="J99" s="49">
        <f t="shared" si="30"/>
        <v>121308104</v>
      </c>
      <c r="K99" s="49">
        <f t="shared" si="30"/>
        <v>14909938931.029999</v>
      </c>
      <c r="L99" s="49">
        <f t="shared" si="30"/>
        <v>8098729.609999999</v>
      </c>
      <c r="M99" s="49">
        <f t="shared" si="30"/>
        <v>191719488887.96997</v>
      </c>
    </row>
  </sheetData>
  <sheetProtection/>
  <mergeCells count="9">
    <mergeCell ref="A51:G51"/>
    <mergeCell ref="A52:G52"/>
    <mergeCell ref="D1:G1"/>
    <mergeCell ref="H1:J1"/>
    <mergeCell ref="A3:B3"/>
    <mergeCell ref="C3:C4"/>
    <mergeCell ref="D3:G3"/>
    <mergeCell ref="H3:M3"/>
    <mergeCell ref="A4:B4"/>
  </mergeCells>
  <printOptions horizontalCentered="1"/>
  <pageMargins left="0.5905511811023623" right="0.5905511811023623" top="0.6692913385826772" bottom="0.3937007874015748" header="0.2755905511811024" footer="0.5118110236220472"/>
  <pageSetup horizontalDpi="600" verticalDpi="600" orientation="portrait" pageOrder="overThenDown" paperSize="9" scale="82" r:id="rId1"/>
  <rowBreaks count="1" manualBreakCount="1">
    <brk id="52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100" workbookViewId="0" topLeftCell="A1">
      <selection activeCell="C50" sqref="C50"/>
    </sheetView>
  </sheetViews>
  <sheetFormatPr defaultColWidth="9.00390625" defaultRowHeight="15.75"/>
  <cols>
    <col min="1" max="1" width="14.50390625" style="71" customWidth="1"/>
    <col min="2" max="2" width="1.37890625" style="71" customWidth="1"/>
    <col min="3" max="3" width="26.25390625" style="71" customWidth="1"/>
    <col min="4" max="4" width="15.875" style="71" customWidth="1"/>
    <col min="5" max="5" width="14.75390625" style="71" customWidth="1"/>
    <col min="6" max="6" width="15.375" style="71" customWidth="1"/>
    <col min="7" max="7" width="14.75390625" style="71" customWidth="1"/>
    <col min="8" max="8" width="18.25390625" style="71" customWidth="1"/>
    <col min="9" max="9" width="16.875" style="71" customWidth="1"/>
    <col min="10" max="10" width="13.875" style="71" customWidth="1"/>
    <col min="11" max="11" width="16.375" style="71" customWidth="1"/>
    <col min="12" max="12" width="13.875" style="71" customWidth="1"/>
    <col min="13" max="13" width="16.25390625" style="71" customWidth="1"/>
    <col min="14" max="16384" width="9.00390625" style="71" customWidth="1"/>
  </cols>
  <sheetData>
    <row r="1" spans="1:13" s="65" customFormat="1" ht="30" customHeight="1">
      <c r="A1" s="64" t="s">
        <v>0</v>
      </c>
      <c r="B1" s="64"/>
      <c r="D1" s="66" t="s">
        <v>58</v>
      </c>
      <c r="E1" s="66"/>
      <c r="F1" s="66"/>
      <c r="G1" s="66"/>
      <c r="H1" s="67" t="s">
        <v>59</v>
      </c>
      <c r="I1" s="67"/>
      <c r="J1" s="67"/>
      <c r="K1" s="64"/>
      <c r="L1" s="64"/>
      <c r="M1" s="64"/>
    </row>
    <row r="2" spans="1:13" s="65" customFormat="1" ht="19.5" customHeight="1" thickBot="1">
      <c r="A2" s="64"/>
      <c r="B2" s="64"/>
      <c r="C2" s="68"/>
      <c r="D2" s="69"/>
      <c r="E2" s="69"/>
      <c r="F2" s="69"/>
      <c r="G2" s="70"/>
      <c r="H2" s="69"/>
      <c r="I2" s="64"/>
      <c r="J2" s="64"/>
      <c r="K2" s="64"/>
      <c r="L2" s="71"/>
      <c r="M2" s="72" t="s">
        <v>60</v>
      </c>
    </row>
    <row r="3" spans="1:13" s="65" customFormat="1" ht="19.5" customHeight="1">
      <c r="A3" s="73" t="s">
        <v>61</v>
      </c>
      <c r="B3" s="74"/>
      <c r="C3" s="75" t="s">
        <v>1</v>
      </c>
      <c r="D3" s="76" t="s">
        <v>62</v>
      </c>
      <c r="E3" s="73"/>
      <c r="F3" s="73"/>
      <c r="G3" s="73"/>
      <c r="H3" s="77" t="s">
        <v>2</v>
      </c>
      <c r="I3" s="77"/>
      <c r="J3" s="77"/>
      <c r="K3" s="77"/>
      <c r="L3" s="77"/>
      <c r="M3" s="77"/>
    </row>
    <row r="4" spans="1:13" s="65" customFormat="1" ht="33.75" customHeight="1" thickBot="1">
      <c r="A4" s="78" t="s">
        <v>63</v>
      </c>
      <c r="B4" s="79"/>
      <c r="C4" s="80"/>
      <c r="D4" s="81" t="s">
        <v>3</v>
      </c>
      <c r="E4" s="81" t="s">
        <v>55</v>
      </c>
      <c r="F4" s="81" t="s">
        <v>4</v>
      </c>
      <c r="G4" s="82" t="s">
        <v>5</v>
      </c>
      <c r="H4" s="81" t="s">
        <v>6</v>
      </c>
      <c r="I4" s="83" t="s">
        <v>64</v>
      </c>
      <c r="J4" s="83" t="s">
        <v>65</v>
      </c>
      <c r="K4" s="81" t="s">
        <v>7</v>
      </c>
      <c r="L4" s="81" t="s">
        <v>8</v>
      </c>
      <c r="M4" s="84" t="s">
        <v>9</v>
      </c>
    </row>
    <row r="5" spans="1:13" s="65" customFormat="1" ht="16.5" customHeight="1">
      <c r="A5" s="85"/>
      <c r="B5" s="86"/>
      <c r="C5" s="87"/>
      <c r="D5" s="85"/>
      <c r="E5" s="85"/>
      <c r="F5" s="85"/>
      <c r="G5" s="86"/>
      <c r="H5" s="85"/>
      <c r="I5" s="88"/>
      <c r="J5" s="88"/>
      <c r="K5" s="85"/>
      <c r="L5" s="85"/>
      <c r="M5" s="85"/>
    </row>
    <row r="6" spans="1:13" s="92" customFormat="1" ht="18" customHeight="1">
      <c r="A6" s="89">
        <f>A7</f>
        <v>0</v>
      </c>
      <c r="B6" s="90"/>
      <c r="C6" s="91" t="s">
        <v>10</v>
      </c>
      <c r="D6" s="89">
        <f aca="true" t="shared" si="0" ref="D6:M6">D7</f>
        <v>2009615000</v>
      </c>
      <c r="E6" s="89">
        <f t="shared" si="0"/>
        <v>0</v>
      </c>
      <c r="F6" s="89">
        <f t="shared" si="0"/>
        <v>137684000</v>
      </c>
      <c r="G6" s="89">
        <f t="shared" si="0"/>
        <v>18602000</v>
      </c>
      <c r="H6" s="89">
        <f t="shared" si="0"/>
        <v>743738000</v>
      </c>
      <c r="I6" s="89">
        <f t="shared" si="0"/>
        <v>337425000</v>
      </c>
      <c r="J6" s="89">
        <f t="shared" si="0"/>
        <v>0</v>
      </c>
      <c r="K6" s="89">
        <f t="shared" si="0"/>
        <v>283589000</v>
      </c>
      <c r="L6" s="89">
        <f t="shared" si="0"/>
        <v>127000</v>
      </c>
      <c r="M6" s="89">
        <f t="shared" si="0"/>
        <v>3530780000</v>
      </c>
    </row>
    <row r="7" spans="1:13" s="92" customFormat="1" ht="18" customHeight="1">
      <c r="A7" s="90">
        <f>A8+A9</f>
        <v>0</v>
      </c>
      <c r="B7" s="90"/>
      <c r="C7" s="93" t="s">
        <v>32</v>
      </c>
      <c r="D7" s="90">
        <f aca="true" t="shared" si="1" ref="D7:J7">D8+D9</f>
        <v>2009615000</v>
      </c>
      <c r="E7" s="90">
        <f t="shared" si="1"/>
        <v>0</v>
      </c>
      <c r="F7" s="90">
        <f t="shared" si="1"/>
        <v>137684000</v>
      </c>
      <c r="G7" s="90">
        <f t="shared" si="1"/>
        <v>18602000</v>
      </c>
      <c r="H7" s="90">
        <f t="shared" si="1"/>
        <v>743738000</v>
      </c>
      <c r="I7" s="90">
        <f t="shared" si="1"/>
        <v>337425000</v>
      </c>
      <c r="J7" s="90">
        <f t="shared" si="1"/>
        <v>0</v>
      </c>
      <c r="K7" s="90">
        <f>SUM(K8:K9)</f>
        <v>283589000</v>
      </c>
      <c r="L7" s="90">
        <f>SUM(L8:L9)</f>
        <v>127000</v>
      </c>
      <c r="M7" s="90">
        <f>SUM(M8:M9)</f>
        <v>3530780000</v>
      </c>
    </row>
    <row r="8" spans="1:13" s="92" customFormat="1" ht="18" customHeight="1">
      <c r="A8" s="94"/>
      <c r="B8" s="90"/>
      <c r="C8" s="95" t="s">
        <v>33</v>
      </c>
      <c r="D8" s="94">
        <v>1991510000</v>
      </c>
      <c r="E8" s="94"/>
      <c r="F8" s="94">
        <v>136870000</v>
      </c>
      <c r="G8" s="94">
        <v>1080000</v>
      </c>
      <c r="H8" s="94">
        <v>740214000</v>
      </c>
      <c r="I8" s="94">
        <v>335875000</v>
      </c>
      <c r="J8" s="94"/>
      <c r="K8" s="94">
        <v>282339000</v>
      </c>
      <c r="L8" s="94">
        <v>127000</v>
      </c>
      <c r="M8" s="90">
        <f>SUM(D8:L8)</f>
        <v>3488015000</v>
      </c>
    </row>
    <row r="9" spans="1:13" s="92" customFormat="1" ht="18" customHeight="1">
      <c r="A9" s="94"/>
      <c r="B9" s="90"/>
      <c r="C9" s="96" t="s">
        <v>34</v>
      </c>
      <c r="D9" s="94">
        <v>18105000</v>
      </c>
      <c r="E9" s="94"/>
      <c r="F9" s="94">
        <v>814000</v>
      </c>
      <c r="G9" s="94">
        <v>17522000</v>
      </c>
      <c r="H9" s="94">
        <v>3524000</v>
      </c>
      <c r="I9" s="94">
        <v>1550000</v>
      </c>
      <c r="J9" s="94"/>
      <c r="K9" s="94">
        <v>1250000</v>
      </c>
      <c r="L9" s="94"/>
      <c r="M9" s="90">
        <f>SUM(D9:L9)</f>
        <v>42765000</v>
      </c>
    </row>
    <row r="10" spans="1:13" s="92" customFormat="1" ht="16.5" customHeight="1">
      <c r="A10" s="90"/>
      <c r="B10" s="90"/>
      <c r="C10" s="96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 s="92" customFormat="1" ht="18" customHeight="1">
      <c r="A11" s="89">
        <f>A12+A15+A18+A21+A24+A27</f>
        <v>6923390000</v>
      </c>
      <c r="B11" s="89"/>
      <c r="C11" s="91" t="s">
        <v>11</v>
      </c>
      <c r="D11" s="89">
        <f aca="true" t="shared" si="2" ref="D11:M11">D12+D15+D18+D21+D24+D27</f>
        <v>45101807000</v>
      </c>
      <c r="E11" s="89">
        <f t="shared" si="2"/>
        <v>461789000</v>
      </c>
      <c r="F11" s="89">
        <f t="shared" si="2"/>
        <v>4828804000</v>
      </c>
      <c r="G11" s="89">
        <f t="shared" si="2"/>
        <v>1524529000</v>
      </c>
      <c r="H11" s="89">
        <f t="shared" si="2"/>
        <v>10709723000</v>
      </c>
      <c r="I11" s="89">
        <f t="shared" si="2"/>
        <v>8905705000</v>
      </c>
      <c r="J11" s="89">
        <f t="shared" si="2"/>
        <v>91171000</v>
      </c>
      <c r="K11" s="89">
        <f t="shared" si="2"/>
        <v>6218268000</v>
      </c>
      <c r="L11" s="89">
        <f t="shared" si="2"/>
        <v>5629000</v>
      </c>
      <c r="M11" s="89">
        <f t="shared" si="2"/>
        <v>77847425000</v>
      </c>
    </row>
    <row r="12" spans="1:13" s="92" customFormat="1" ht="18" customHeight="1">
      <c r="A12" s="90">
        <f>A13+A14</f>
        <v>0</v>
      </c>
      <c r="B12" s="90"/>
      <c r="C12" s="93" t="s">
        <v>12</v>
      </c>
      <c r="D12" s="90">
        <f aca="true" t="shared" si="3" ref="D12:M12">D13+D14</f>
        <v>3629771000</v>
      </c>
      <c r="E12" s="90">
        <f t="shared" si="3"/>
        <v>111597000</v>
      </c>
      <c r="F12" s="90">
        <f t="shared" si="3"/>
        <v>266926000</v>
      </c>
      <c r="G12" s="90">
        <f t="shared" si="3"/>
        <v>17115000</v>
      </c>
      <c r="H12" s="90">
        <f t="shared" si="3"/>
        <v>997888000</v>
      </c>
      <c r="I12" s="90">
        <f t="shared" si="3"/>
        <v>1373247000</v>
      </c>
      <c r="J12" s="90">
        <f t="shared" si="3"/>
        <v>53396000</v>
      </c>
      <c r="K12" s="90">
        <f t="shared" si="3"/>
        <v>584004000</v>
      </c>
      <c r="L12" s="90">
        <f t="shared" si="3"/>
        <v>508000</v>
      </c>
      <c r="M12" s="90">
        <f t="shared" si="3"/>
        <v>7034452000</v>
      </c>
    </row>
    <row r="13" spans="1:13" s="92" customFormat="1" ht="18" customHeight="1">
      <c r="A13" s="94"/>
      <c r="B13" s="90"/>
      <c r="C13" s="95" t="s">
        <v>33</v>
      </c>
      <c r="D13" s="94">
        <v>3602052000</v>
      </c>
      <c r="E13" s="94">
        <v>111597000</v>
      </c>
      <c r="F13" s="94">
        <v>264913000</v>
      </c>
      <c r="G13" s="94">
        <v>16897000</v>
      </c>
      <c r="H13" s="94">
        <v>989332000</v>
      </c>
      <c r="I13" s="94">
        <v>1361337000</v>
      </c>
      <c r="J13" s="94">
        <v>53396000</v>
      </c>
      <c r="K13" s="94">
        <v>581235000</v>
      </c>
      <c r="L13" s="94">
        <v>508000</v>
      </c>
      <c r="M13" s="90">
        <f>SUM(D13:L13)</f>
        <v>6981267000</v>
      </c>
    </row>
    <row r="14" spans="1:13" s="92" customFormat="1" ht="18" customHeight="1">
      <c r="A14" s="94"/>
      <c r="B14" s="90"/>
      <c r="C14" s="96" t="s">
        <v>34</v>
      </c>
      <c r="D14" s="94">
        <v>27719000</v>
      </c>
      <c r="E14" s="94"/>
      <c r="F14" s="94">
        <v>2013000</v>
      </c>
      <c r="G14" s="94">
        <v>218000</v>
      </c>
      <c r="H14" s="94">
        <v>8556000</v>
      </c>
      <c r="I14" s="94">
        <v>11910000</v>
      </c>
      <c r="J14" s="94"/>
      <c r="K14" s="94">
        <v>2769000</v>
      </c>
      <c r="L14" s="94"/>
      <c r="M14" s="90">
        <f>SUM(D14:L14)</f>
        <v>53185000</v>
      </c>
    </row>
    <row r="15" spans="1:13" s="92" customFormat="1" ht="18" customHeight="1">
      <c r="A15" s="90">
        <f>A16+A17</f>
        <v>0</v>
      </c>
      <c r="B15" s="90"/>
      <c r="C15" s="97" t="s">
        <v>13</v>
      </c>
      <c r="D15" s="90">
        <f aca="true" t="shared" si="4" ref="D15:M15">D16+D17</f>
        <v>1840098000</v>
      </c>
      <c r="E15" s="90">
        <f t="shared" si="4"/>
        <v>60169000</v>
      </c>
      <c r="F15" s="90">
        <f t="shared" si="4"/>
        <v>130905000</v>
      </c>
      <c r="G15" s="90">
        <f t="shared" si="4"/>
        <v>16941000</v>
      </c>
      <c r="H15" s="90">
        <f t="shared" si="4"/>
        <v>313343000</v>
      </c>
      <c r="I15" s="90">
        <f t="shared" si="4"/>
        <v>165634000</v>
      </c>
      <c r="J15" s="90">
        <f t="shared" si="4"/>
        <v>0</v>
      </c>
      <c r="K15" s="90">
        <f t="shared" si="4"/>
        <v>242087000</v>
      </c>
      <c r="L15" s="90">
        <f t="shared" si="4"/>
        <v>297000</v>
      </c>
      <c r="M15" s="90">
        <f t="shared" si="4"/>
        <v>2769474000</v>
      </c>
    </row>
    <row r="16" spans="1:13" s="92" customFormat="1" ht="18" customHeight="1">
      <c r="A16" s="94"/>
      <c r="B16" s="90"/>
      <c r="C16" s="95" t="s">
        <v>33</v>
      </c>
      <c r="D16" s="94">
        <v>1840098000</v>
      </c>
      <c r="E16" s="94">
        <v>60169000</v>
      </c>
      <c r="F16" s="94">
        <v>130905000</v>
      </c>
      <c r="G16" s="94">
        <v>16941000</v>
      </c>
      <c r="H16" s="94">
        <v>313343000</v>
      </c>
      <c r="I16" s="94">
        <v>165634000</v>
      </c>
      <c r="J16" s="94"/>
      <c r="K16" s="94">
        <v>242087000</v>
      </c>
      <c r="L16" s="94">
        <v>297000</v>
      </c>
      <c r="M16" s="90">
        <f>SUM(D16:L16)</f>
        <v>2769474000</v>
      </c>
    </row>
    <row r="17" spans="1:13" s="92" customFormat="1" ht="18" customHeight="1">
      <c r="A17" s="94"/>
      <c r="B17" s="90"/>
      <c r="C17" s="96" t="s">
        <v>34</v>
      </c>
      <c r="D17" s="94"/>
      <c r="E17" s="94"/>
      <c r="F17" s="94"/>
      <c r="G17" s="94"/>
      <c r="H17" s="94"/>
      <c r="I17" s="94"/>
      <c r="J17" s="94"/>
      <c r="K17" s="94"/>
      <c r="L17" s="94"/>
      <c r="M17" s="90">
        <f>SUM(D17:L17)</f>
        <v>0</v>
      </c>
    </row>
    <row r="18" spans="1:13" s="92" customFormat="1" ht="18" customHeight="1">
      <c r="A18" s="90">
        <f>A19+A20</f>
        <v>426021000</v>
      </c>
      <c r="B18" s="90"/>
      <c r="C18" s="93" t="s">
        <v>14</v>
      </c>
      <c r="D18" s="90">
        <f aca="true" t="shared" si="5" ref="D18:M18">D19+D20</f>
        <v>13020172000</v>
      </c>
      <c r="E18" s="90">
        <f t="shared" si="5"/>
        <v>88031000</v>
      </c>
      <c r="F18" s="90">
        <f t="shared" si="5"/>
        <v>2023298000</v>
      </c>
      <c r="G18" s="90">
        <f t="shared" si="5"/>
        <v>142203000</v>
      </c>
      <c r="H18" s="90">
        <f t="shared" si="5"/>
        <v>5059853000</v>
      </c>
      <c r="I18" s="90">
        <f t="shared" si="5"/>
        <v>2139712000</v>
      </c>
      <c r="J18" s="90">
        <f t="shared" si="5"/>
        <v>0</v>
      </c>
      <c r="K18" s="90">
        <f t="shared" si="5"/>
        <v>1936889000</v>
      </c>
      <c r="L18" s="90">
        <f t="shared" si="5"/>
        <v>1661000</v>
      </c>
      <c r="M18" s="90">
        <f t="shared" si="5"/>
        <v>24411819000</v>
      </c>
    </row>
    <row r="19" spans="1:13" s="92" customFormat="1" ht="18" customHeight="1">
      <c r="A19" s="94">
        <v>426021000</v>
      </c>
      <c r="B19" s="90"/>
      <c r="C19" s="95" t="s">
        <v>33</v>
      </c>
      <c r="D19" s="94">
        <v>13020172000</v>
      </c>
      <c r="E19" s="94">
        <v>88031000</v>
      </c>
      <c r="F19" s="94">
        <v>2023298000</v>
      </c>
      <c r="G19" s="94">
        <v>142203000</v>
      </c>
      <c r="H19" s="94">
        <v>5059853000</v>
      </c>
      <c r="I19" s="94">
        <v>2139712000</v>
      </c>
      <c r="J19" s="94"/>
      <c r="K19" s="94">
        <v>1936889000</v>
      </c>
      <c r="L19" s="94">
        <v>1661000</v>
      </c>
      <c r="M19" s="90">
        <f>SUM(D19:L19)</f>
        <v>24411819000</v>
      </c>
    </row>
    <row r="20" spans="1:13" s="92" customFormat="1" ht="18" customHeight="1">
      <c r="A20" s="94"/>
      <c r="B20" s="90"/>
      <c r="C20" s="96" t="s">
        <v>34</v>
      </c>
      <c r="D20" s="94"/>
      <c r="E20" s="94"/>
      <c r="F20" s="94"/>
      <c r="G20" s="94"/>
      <c r="H20" s="94"/>
      <c r="I20" s="94"/>
      <c r="J20" s="94"/>
      <c r="K20" s="94"/>
      <c r="L20" s="94"/>
      <c r="M20" s="90">
        <f>SUM(D20:L20)</f>
        <v>0</v>
      </c>
    </row>
    <row r="21" spans="1:13" s="92" customFormat="1" ht="18" customHeight="1">
      <c r="A21" s="90">
        <f>A22+A23</f>
        <v>6497369000</v>
      </c>
      <c r="B21" s="90"/>
      <c r="C21" s="93" t="s">
        <v>15</v>
      </c>
      <c r="D21" s="90">
        <f aca="true" t="shared" si="6" ref="D21:M21">D22+D23</f>
        <v>19702058000</v>
      </c>
      <c r="E21" s="90">
        <f t="shared" si="6"/>
        <v>4560000</v>
      </c>
      <c r="F21" s="90">
        <f t="shared" si="6"/>
        <v>2035171000</v>
      </c>
      <c r="G21" s="90">
        <f t="shared" si="6"/>
        <v>1329685000</v>
      </c>
      <c r="H21" s="90">
        <f t="shared" si="6"/>
        <v>3170289000</v>
      </c>
      <c r="I21" s="90">
        <f t="shared" si="6"/>
        <v>3368916000</v>
      </c>
      <c r="J21" s="90">
        <f t="shared" si="6"/>
        <v>24000000</v>
      </c>
      <c r="K21" s="90">
        <f t="shared" si="6"/>
        <v>2691024000</v>
      </c>
      <c r="L21" s="90">
        <f t="shared" si="6"/>
        <v>2132000</v>
      </c>
      <c r="M21" s="90">
        <f t="shared" si="6"/>
        <v>32327835000</v>
      </c>
    </row>
    <row r="22" spans="1:13" s="92" customFormat="1" ht="18" customHeight="1">
      <c r="A22" s="94">
        <v>6497369000</v>
      </c>
      <c r="B22" s="90"/>
      <c r="C22" s="95" t="s">
        <v>33</v>
      </c>
      <c r="D22" s="94">
        <v>19702058000</v>
      </c>
      <c r="E22" s="94">
        <v>4560000</v>
      </c>
      <c r="F22" s="94">
        <v>2035171000</v>
      </c>
      <c r="G22" s="94">
        <v>1329685000</v>
      </c>
      <c r="H22" s="94">
        <v>3170289000</v>
      </c>
      <c r="I22" s="94">
        <v>3368916000</v>
      </c>
      <c r="J22" s="94">
        <v>24000000</v>
      </c>
      <c r="K22" s="94">
        <v>2691024000</v>
      </c>
      <c r="L22" s="94">
        <v>2132000</v>
      </c>
      <c r="M22" s="90">
        <f>SUM(D22:L22)</f>
        <v>32327835000</v>
      </c>
    </row>
    <row r="23" spans="1:13" s="92" customFormat="1" ht="18" customHeight="1">
      <c r="A23" s="94"/>
      <c r="B23" s="90"/>
      <c r="C23" s="96" t="s">
        <v>34</v>
      </c>
      <c r="D23" s="94"/>
      <c r="E23" s="94"/>
      <c r="F23" s="94"/>
      <c r="G23" s="94"/>
      <c r="H23" s="94"/>
      <c r="I23" s="94"/>
      <c r="J23" s="94"/>
      <c r="K23" s="94"/>
      <c r="L23" s="94"/>
      <c r="M23" s="90">
        <f>SUM(D23:L23)</f>
        <v>0</v>
      </c>
    </row>
    <row r="24" spans="1:13" s="92" customFormat="1" ht="18" customHeight="1">
      <c r="A24" s="90">
        <f>A25+A26</f>
        <v>0</v>
      </c>
      <c r="B24" s="90"/>
      <c r="C24" s="93" t="s">
        <v>16</v>
      </c>
      <c r="D24" s="90">
        <f aca="true" t="shared" si="7" ref="D24:M24">D25+D26</f>
        <v>2439278000</v>
      </c>
      <c r="E24" s="90">
        <f t="shared" si="7"/>
        <v>124681000</v>
      </c>
      <c r="F24" s="90">
        <f t="shared" si="7"/>
        <v>115771000</v>
      </c>
      <c r="G24" s="90">
        <f t="shared" si="7"/>
        <v>8615000</v>
      </c>
      <c r="H24" s="90">
        <f t="shared" si="7"/>
        <v>483100000</v>
      </c>
      <c r="I24" s="90">
        <f t="shared" si="7"/>
        <v>405892000</v>
      </c>
      <c r="J24" s="90">
        <f t="shared" si="7"/>
        <v>0</v>
      </c>
      <c r="K24" s="90">
        <f t="shared" si="7"/>
        <v>245052000</v>
      </c>
      <c r="L24" s="90">
        <f t="shared" si="7"/>
        <v>546000</v>
      </c>
      <c r="M24" s="90">
        <f t="shared" si="7"/>
        <v>3822935000</v>
      </c>
    </row>
    <row r="25" spans="1:13" s="92" customFormat="1" ht="18" customHeight="1">
      <c r="A25" s="94"/>
      <c r="B25" s="90"/>
      <c r="C25" s="95" t="s">
        <v>33</v>
      </c>
      <c r="D25" s="94">
        <v>2412228000</v>
      </c>
      <c r="E25" s="94">
        <v>124681000</v>
      </c>
      <c r="F25" s="94">
        <v>115006000</v>
      </c>
      <c r="G25" s="94">
        <v>8615000</v>
      </c>
      <c r="H25" s="94">
        <v>478873000</v>
      </c>
      <c r="I25" s="94">
        <v>402385000</v>
      </c>
      <c r="J25" s="94"/>
      <c r="K25" s="94">
        <v>243425000</v>
      </c>
      <c r="L25" s="94">
        <v>542000</v>
      </c>
      <c r="M25" s="90">
        <f>SUM(D25:L25)</f>
        <v>3785755000</v>
      </c>
    </row>
    <row r="26" spans="1:13" s="92" customFormat="1" ht="18" customHeight="1">
      <c r="A26" s="94"/>
      <c r="B26" s="90"/>
      <c r="C26" s="96" t="s">
        <v>34</v>
      </c>
      <c r="D26" s="94">
        <v>27050000</v>
      </c>
      <c r="E26" s="94"/>
      <c r="F26" s="94">
        <v>765000</v>
      </c>
      <c r="G26" s="94"/>
      <c r="H26" s="94">
        <v>4227000</v>
      </c>
      <c r="I26" s="94">
        <v>3507000</v>
      </c>
      <c r="J26" s="94"/>
      <c r="K26" s="94">
        <v>1627000</v>
      </c>
      <c r="L26" s="94">
        <v>4000</v>
      </c>
      <c r="M26" s="90">
        <f>SUM(D26:L26)</f>
        <v>37180000</v>
      </c>
    </row>
    <row r="27" spans="1:13" s="92" customFormat="1" ht="18" customHeight="1">
      <c r="A27" s="90">
        <f>A28+A29</f>
        <v>0</v>
      </c>
      <c r="B27" s="90"/>
      <c r="C27" s="98" t="s">
        <v>17</v>
      </c>
      <c r="D27" s="90">
        <f aca="true" t="shared" si="8" ref="D27:M27">D28+D29</f>
        <v>4470430000</v>
      </c>
      <c r="E27" s="90">
        <f t="shared" si="8"/>
        <v>72751000</v>
      </c>
      <c r="F27" s="90">
        <f t="shared" si="8"/>
        <v>256733000</v>
      </c>
      <c r="G27" s="90">
        <f t="shared" si="8"/>
        <v>9970000</v>
      </c>
      <c r="H27" s="90">
        <f t="shared" si="8"/>
        <v>685250000</v>
      </c>
      <c r="I27" s="90">
        <f t="shared" si="8"/>
        <v>1452304000</v>
      </c>
      <c r="J27" s="90">
        <f t="shared" si="8"/>
        <v>13775000</v>
      </c>
      <c r="K27" s="90">
        <f t="shared" si="8"/>
        <v>519212000</v>
      </c>
      <c r="L27" s="90">
        <f t="shared" si="8"/>
        <v>485000</v>
      </c>
      <c r="M27" s="90">
        <f t="shared" si="8"/>
        <v>7480910000</v>
      </c>
    </row>
    <row r="28" spans="1:13" s="92" customFormat="1" ht="18" customHeight="1">
      <c r="A28" s="94"/>
      <c r="B28" s="90"/>
      <c r="C28" s="95" t="s">
        <v>33</v>
      </c>
      <c r="D28" s="94">
        <v>4470430000</v>
      </c>
      <c r="E28" s="94">
        <v>72751000</v>
      </c>
      <c r="F28" s="94">
        <v>256733000</v>
      </c>
      <c r="G28" s="94">
        <v>9970000</v>
      </c>
      <c r="H28" s="94">
        <v>685250000</v>
      </c>
      <c r="I28" s="94">
        <v>1452304000</v>
      </c>
      <c r="J28" s="94">
        <v>13775000</v>
      </c>
      <c r="K28" s="94">
        <v>519212000</v>
      </c>
      <c r="L28" s="94">
        <v>485000</v>
      </c>
      <c r="M28" s="90">
        <f>SUM(D28:L28)</f>
        <v>7480910000</v>
      </c>
    </row>
    <row r="29" spans="1:13" s="92" customFormat="1" ht="18" customHeight="1">
      <c r="A29" s="94"/>
      <c r="B29" s="90"/>
      <c r="C29" s="96" t="s">
        <v>34</v>
      </c>
      <c r="D29" s="94"/>
      <c r="E29" s="94"/>
      <c r="F29" s="94"/>
      <c r="G29" s="94"/>
      <c r="H29" s="94"/>
      <c r="I29" s="94"/>
      <c r="J29" s="94"/>
      <c r="K29" s="94"/>
      <c r="L29" s="94"/>
      <c r="M29" s="90">
        <f>SUM(D29:L29)</f>
        <v>0</v>
      </c>
    </row>
    <row r="30" spans="1:13" s="92" customFormat="1" ht="16.5" customHeight="1">
      <c r="A30" s="90"/>
      <c r="B30" s="90"/>
      <c r="C30" s="98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s="92" customFormat="1" ht="18" customHeight="1">
      <c r="A31" s="89">
        <f>A32+A35+A38+A41+A44+A47+A50</f>
        <v>0</v>
      </c>
      <c r="B31" s="90"/>
      <c r="C31" s="91" t="s">
        <v>18</v>
      </c>
      <c r="D31" s="89">
        <f>D32+D35+D38+D41+D44+D47+D50</f>
        <v>17024875000</v>
      </c>
      <c r="E31" s="89">
        <f>E32+E35+E38+E41+E44+E47+E50</f>
        <v>845684000</v>
      </c>
      <c r="F31" s="89">
        <f aca="true" t="shared" si="9" ref="F31:L31">F32+F35+F38+F41+F44+F47+F50</f>
        <v>1748788000</v>
      </c>
      <c r="G31" s="89">
        <f t="shared" si="9"/>
        <v>499016000</v>
      </c>
      <c r="H31" s="89">
        <f t="shared" si="9"/>
        <v>6608177000</v>
      </c>
      <c r="I31" s="89">
        <f t="shared" si="9"/>
        <v>7431484000</v>
      </c>
      <c r="J31" s="89">
        <f t="shared" si="9"/>
        <v>700000</v>
      </c>
      <c r="K31" s="89">
        <f t="shared" si="9"/>
        <v>2107801000</v>
      </c>
      <c r="L31" s="89">
        <f t="shared" si="9"/>
        <v>1564000</v>
      </c>
      <c r="M31" s="89">
        <f>M32+M35+M38+M41+M44+M47+M50</f>
        <v>36268089000</v>
      </c>
    </row>
    <row r="32" spans="1:13" s="92" customFormat="1" ht="18" customHeight="1">
      <c r="A32" s="90">
        <f>A33+A34</f>
        <v>0</v>
      </c>
      <c r="B32" s="90"/>
      <c r="C32" s="93" t="s">
        <v>35</v>
      </c>
      <c r="D32" s="90">
        <f aca="true" t="shared" si="10" ref="D32:M32">D33+D34</f>
        <v>227738000</v>
      </c>
      <c r="E32" s="90">
        <f t="shared" si="10"/>
        <v>9478000</v>
      </c>
      <c r="F32" s="90">
        <f t="shared" si="10"/>
        <v>16530000</v>
      </c>
      <c r="G32" s="90">
        <f t="shared" si="10"/>
        <v>5879000</v>
      </c>
      <c r="H32" s="90">
        <f t="shared" si="10"/>
        <v>37702000</v>
      </c>
      <c r="I32" s="90">
        <f t="shared" si="10"/>
        <v>35433000</v>
      </c>
      <c r="J32" s="90">
        <f t="shared" si="10"/>
        <v>0</v>
      </c>
      <c r="K32" s="90">
        <f t="shared" si="10"/>
        <v>33183000</v>
      </c>
      <c r="L32" s="90">
        <f t="shared" si="10"/>
        <v>6000</v>
      </c>
      <c r="M32" s="90">
        <f t="shared" si="10"/>
        <v>365949000</v>
      </c>
    </row>
    <row r="33" spans="1:13" s="92" customFormat="1" ht="18" customHeight="1">
      <c r="A33" s="94"/>
      <c r="B33" s="90"/>
      <c r="C33" s="95" t="s">
        <v>33</v>
      </c>
      <c r="D33" s="99">
        <v>219871000</v>
      </c>
      <c r="E33" s="99">
        <v>8818000</v>
      </c>
      <c r="F33" s="99">
        <v>16170000</v>
      </c>
      <c r="G33" s="99">
        <v>240000</v>
      </c>
      <c r="H33" s="99">
        <v>36391000</v>
      </c>
      <c r="I33" s="99">
        <v>34253000</v>
      </c>
      <c r="J33" s="99"/>
      <c r="K33" s="99">
        <v>27179000</v>
      </c>
      <c r="L33" s="99">
        <v>6000</v>
      </c>
      <c r="M33" s="90">
        <f>SUM(D33:L33)</f>
        <v>342928000</v>
      </c>
    </row>
    <row r="34" spans="1:13" s="92" customFormat="1" ht="18" customHeight="1">
      <c r="A34" s="94"/>
      <c r="B34" s="90"/>
      <c r="C34" s="96" t="s">
        <v>34</v>
      </c>
      <c r="D34" s="99">
        <v>7867000</v>
      </c>
      <c r="E34" s="99">
        <v>660000</v>
      </c>
      <c r="F34" s="99">
        <v>360000</v>
      </c>
      <c r="G34" s="99">
        <v>5639000</v>
      </c>
      <c r="H34" s="99">
        <v>1311000</v>
      </c>
      <c r="I34" s="99">
        <v>1180000</v>
      </c>
      <c r="J34" s="99"/>
      <c r="K34" s="99">
        <v>6004000</v>
      </c>
      <c r="L34" s="99"/>
      <c r="M34" s="90">
        <f>SUM(D34:L34)</f>
        <v>23021000</v>
      </c>
    </row>
    <row r="35" spans="1:13" s="102" customFormat="1" ht="18" customHeight="1">
      <c r="A35" s="100">
        <f>A36+A37</f>
        <v>0</v>
      </c>
      <c r="B35" s="100"/>
      <c r="C35" s="101" t="s">
        <v>66</v>
      </c>
      <c r="D35" s="100">
        <f aca="true" t="shared" si="11" ref="D35:M35">D36+D37</f>
        <v>1357608000</v>
      </c>
      <c r="E35" s="100">
        <f t="shared" si="11"/>
        <v>79275000</v>
      </c>
      <c r="F35" s="100">
        <f t="shared" si="11"/>
        <v>83661000</v>
      </c>
      <c r="G35" s="100">
        <f t="shared" si="11"/>
        <v>12745000</v>
      </c>
      <c r="H35" s="100">
        <f t="shared" si="11"/>
        <v>416998000</v>
      </c>
      <c r="I35" s="100">
        <f t="shared" si="11"/>
        <v>201355000</v>
      </c>
      <c r="J35" s="100">
        <f t="shared" si="11"/>
        <v>200000</v>
      </c>
      <c r="K35" s="100">
        <f t="shared" si="11"/>
        <v>176603000</v>
      </c>
      <c r="L35" s="100">
        <f t="shared" si="11"/>
        <v>47000</v>
      </c>
      <c r="M35" s="100">
        <f t="shared" si="11"/>
        <v>2328492000</v>
      </c>
    </row>
    <row r="36" spans="1:13" s="102" customFormat="1" ht="18" customHeight="1">
      <c r="A36" s="103"/>
      <c r="B36" s="100"/>
      <c r="C36" s="104" t="s">
        <v>33</v>
      </c>
      <c r="D36" s="103">
        <v>1355374000</v>
      </c>
      <c r="E36" s="103">
        <v>78261000</v>
      </c>
      <c r="F36" s="103">
        <v>83523000</v>
      </c>
      <c r="G36" s="103">
        <v>10820000</v>
      </c>
      <c r="H36" s="103">
        <v>416527000</v>
      </c>
      <c r="I36" s="103">
        <v>201160000</v>
      </c>
      <c r="J36" s="103">
        <v>200000</v>
      </c>
      <c r="K36" s="103">
        <v>175756000</v>
      </c>
      <c r="L36" s="103">
        <v>47000</v>
      </c>
      <c r="M36" s="105">
        <f>SUM(D36:L36)</f>
        <v>2321668000</v>
      </c>
    </row>
    <row r="37" spans="1:13" s="106" customFormat="1" ht="18" customHeight="1">
      <c r="A37" s="103"/>
      <c r="B37" s="100"/>
      <c r="C37" s="104" t="s">
        <v>34</v>
      </c>
      <c r="D37" s="103">
        <v>2234000</v>
      </c>
      <c r="E37" s="103">
        <v>1014000</v>
      </c>
      <c r="F37" s="103">
        <v>138000</v>
      </c>
      <c r="G37" s="103">
        <v>1925000</v>
      </c>
      <c r="H37" s="103">
        <v>471000</v>
      </c>
      <c r="I37" s="103">
        <v>195000</v>
      </c>
      <c r="J37" s="103"/>
      <c r="K37" s="103">
        <v>847000</v>
      </c>
      <c r="L37" s="103"/>
      <c r="M37" s="100">
        <f>SUM(D37:L37)</f>
        <v>6824000</v>
      </c>
    </row>
    <row r="38" spans="1:13" s="92" customFormat="1" ht="18" customHeight="1">
      <c r="A38" s="90">
        <f>A39+A40</f>
        <v>0</v>
      </c>
      <c r="B38" s="90"/>
      <c r="C38" s="93" t="s">
        <v>19</v>
      </c>
      <c r="D38" s="90">
        <f aca="true" t="shared" si="12" ref="D38:M38">D39+D40</f>
        <v>163382000</v>
      </c>
      <c r="E38" s="90">
        <f t="shared" si="12"/>
        <v>17344000</v>
      </c>
      <c r="F38" s="90">
        <f t="shared" si="12"/>
        <v>13022000</v>
      </c>
      <c r="G38" s="90">
        <f t="shared" si="12"/>
        <v>220000</v>
      </c>
      <c r="H38" s="90">
        <f t="shared" si="12"/>
        <v>48564000</v>
      </c>
      <c r="I38" s="90">
        <f t="shared" si="12"/>
        <v>26626000</v>
      </c>
      <c r="J38" s="90">
        <f t="shared" si="12"/>
        <v>0</v>
      </c>
      <c r="K38" s="90">
        <f t="shared" si="12"/>
        <v>23550000</v>
      </c>
      <c r="L38" s="90">
        <f t="shared" si="12"/>
        <v>7000</v>
      </c>
      <c r="M38" s="90">
        <f t="shared" si="12"/>
        <v>292715000</v>
      </c>
    </row>
    <row r="39" spans="1:13" s="92" customFormat="1" ht="18" customHeight="1">
      <c r="A39" s="94"/>
      <c r="B39" s="90"/>
      <c r="C39" s="95" t="s">
        <v>33</v>
      </c>
      <c r="D39" s="94">
        <v>163382000</v>
      </c>
      <c r="E39" s="94">
        <v>17344000</v>
      </c>
      <c r="F39" s="94">
        <v>13022000</v>
      </c>
      <c r="G39" s="94">
        <v>220000</v>
      </c>
      <c r="H39" s="94">
        <v>48564000</v>
      </c>
      <c r="I39" s="94">
        <v>26626000</v>
      </c>
      <c r="J39" s="94"/>
      <c r="K39" s="94">
        <v>23550000</v>
      </c>
      <c r="L39" s="94">
        <v>7000</v>
      </c>
      <c r="M39" s="90">
        <f>SUM(D39:L39)</f>
        <v>292715000</v>
      </c>
    </row>
    <row r="40" spans="1:13" s="92" customFormat="1" ht="18" customHeight="1">
      <c r="A40" s="94"/>
      <c r="B40" s="90"/>
      <c r="C40" s="95" t="s">
        <v>34</v>
      </c>
      <c r="D40" s="94"/>
      <c r="E40" s="94"/>
      <c r="F40" s="94"/>
      <c r="G40" s="94"/>
      <c r="H40" s="94"/>
      <c r="I40" s="94"/>
      <c r="J40" s="94"/>
      <c r="K40" s="94"/>
      <c r="L40" s="94"/>
      <c r="M40" s="90">
        <f>SUM(D40:L40)</f>
        <v>0</v>
      </c>
    </row>
    <row r="41" spans="1:13" s="109" customFormat="1" ht="18" customHeight="1">
      <c r="A41" s="107">
        <f>A42+A43</f>
        <v>0</v>
      </c>
      <c r="B41" s="107"/>
      <c r="C41" s="108" t="s">
        <v>67</v>
      </c>
      <c r="D41" s="107">
        <f aca="true" t="shared" si="13" ref="D41:M41">D42+D43</f>
        <v>5703736000</v>
      </c>
      <c r="E41" s="107">
        <f t="shared" si="13"/>
        <v>72808000</v>
      </c>
      <c r="F41" s="107">
        <f t="shared" si="13"/>
        <v>729966000</v>
      </c>
      <c r="G41" s="107">
        <f t="shared" si="13"/>
        <v>219701000</v>
      </c>
      <c r="H41" s="107">
        <f t="shared" si="13"/>
        <v>2191836000</v>
      </c>
      <c r="I41" s="107">
        <f t="shared" si="13"/>
        <v>1530124000</v>
      </c>
      <c r="J41" s="107">
        <f t="shared" si="13"/>
        <v>0</v>
      </c>
      <c r="K41" s="107">
        <f t="shared" si="13"/>
        <v>609073000</v>
      </c>
      <c r="L41" s="107">
        <f t="shared" si="13"/>
        <v>183000</v>
      </c>
      <c r="M41" s="107">
        <f t="shared" si="13"/>
        <v>11057427000</v>
      </c>
    </row>
    <row r="42" spans="1:13" s="109" customFormat="1" ht="18" customHeight="1">
      <c r="A42" s="99"/>
      <c r="B42" s="107"/>
      <c r="C42" s="95" t="s">
        <v>49</v>
      </c>
      <c r="D42" s="99">
        <v>5562722000</v>
      </c>
      <c r="E42" s="99">
        <v>72808000</v>
      </c>
      <c r="F42" s="99">
        <v>710384000</v>
      </c>
      <c r="G42" s="99">
        <v>106035000</v>
      </c>
      <c r="H42" s="99">
        <v>2137780000</v>
      </c>
      <c r="I42" s="99">
        <v>1509855000</v>
      </c>
      <c r="J42" s="99"/>
      <c r="K42" s="99">
        <v>596130000</v>
      </c>
      <c r="L42" s="99">
        <v>183000</v>
      </c>
      <c r="M42" s="107">
        <f>SUM(D42:L42)</f>
        <v>10695897000</v>
      </c>
    </row>
    <row r="43" spans="1:13" s="92" customFormat="1" ht="18" customHeight="1">
      <c r="A43" s="94"/>
      <c r="B43" s="90"/>
      <c r="C43" s="96" t="s">
        <v>34</v>
      </c>
      <c r="D43" s="94">
        <v>141014000</v>
      </c>
      <c r="E43" s="94"/>
      <c r="F43" s="94">
        <v>19582000</v>
      </c>
      <c r="G43" s="94">
        <v>113666000</v>
      </c>
      <c r="H43" s="94">
        <v>54056000</v>
      </c>
      <c r="I43" s="94">
        <v>20269000</v>
      </c>
      <c r="J43" s="94"/>
      <c r="K43" s="94">
        <v>12943000</v>
      </c>
      <c r="L43" s="94"/>
      <c r="M43" s="90">
        <f>SUM(D43:L43)</f>
        <v>361530000</v>
      </c>
    </row>
    <row r="44" spans="1:13" s="102" customFormat="1" ht="18" customHeight="1">
      <c r="A44" s="105">
        <f>A45+A46</f>
        <v>0</v>
      </c>
      <c r="B44" s="105"/>
      <c r="C44" s="101" t="s">
        <v>68</v>
      </c>
      <c r="D44" s="105">
        <f aca="true" t="shared" si="14" ref="D44:M44">D45+D46</f>
        <v>4654581000</v>
      </c>
      <c r="E44" s="105">
        <f t="shared" si="14"/>
        <v>59046000</v>
      </c>
      <c r="F44" s="105">
        <f t="shared" si="14"/>
        <v>619367000</v>
      </c>
      <c r="G44" s="105">
        <f t="shared" si="14"/>
        <v>256245000</v>
      </c>
      <c r="H44" s="105">
        <f t="shared" si="14"/>
        <v>1799981000</v>
      </c>
      <c r="I44" s="105">
        <f t="shared" si="14"/>
        <v>4704289000</v>
      </c>
      <c r="J44" s="105">
        <f t="shared" si="14"/>
        <v>0</v>
      </c>
      <c r="K44" s="105">
        <f t="shared" si="14"/>
        <v>478654000</v>
      </c>
      <c r="L44" s="105">
        <f t="shared" si="14"/>
        <v>81000</v>
      </c>
      <c r="M44" s="105">
        <f t="shared" si="14"/>
        <v>12572244000</v>
      </c>
    </row>
    <row r="45" spans="1:13" s="102" customFormat="1" ht="18" customHeight="1">
      <c r="A45" s="110"/>
      <c r="B45" s="105"/>
      <c r="C45" s="104" t="s">
        <v>49</v>
      </c>
      <c r="D45" s="110">
        <v>4554674000</v>
      </c>
      <c r="E45" s="110">
        <v>59046000</v>
      </c>
      <c r="F45" s="110">
        <v>597409000</v>
      </c>
      <c r="G45" s="110">
        <v>88673000</v>
      </c>
      <c r="H45" s="110">
        <v>1761696000</v>
      </c>
      <c r="I45" s="110">
        <v>4593798000</v>
      </c>
      <c r="J45" s="110"/>
      <c r="K45" s="110">
        <v>466079000</v>
      </c>
      <c r="L45" s="110">
        <v>81000</v>
      </c>
      <c r="M45" s="105">
        <f>SUM(D45:L45)</f>
        <v>12121456000</v>
      </c>
    </row>
    <row r="46" spans="1:13" s="106" customFormat="1" ht="18" customHeight="1">
      <c r="A46" s="103"/>
      <c r="B46" s="100"/>
      <c r="C46" s="111" t="s">
        <v>34</v>
      </c>
      <c r="D46" s="103">
        <v>99907000</v>
      </c>
      <c r="E46" s="103"/>
      <c r="F46" s="103">
        <v>21958000</v>
      </c>
      <c r="G46" s="103">
        <v>167572000</v>
      </c>
      <c r="H46" s="103">
        <v>38285000</v>
      </c>
      <c r="I46" s="103">
        <v>110491000</v>
      </c>
      <c r="J46" s="103"/>
      <c r="K46" s="103">
        <v>12575000</v>
      </c>
      <c r="L46" s="103"/>
      <c r="M46" s="100">
        <f>SUM(D46:L46)</f>
        <v>450788000</v>
      </c>
    </row>
    <row r="47" spans="1:13" s="92" customFormat="1" ht="18" customHeight="1">
      <c r="A47" s="90">
        <f>A48+A49</f>
        <v>0</v>
      </c>
      <c r="B47" s="90"/>
      <c r="C47" s="97" t="s">
        <v>20</v>
      </c>
      <c r="D47" s="90">
        <f aca="true" t="shared" si="15" ref="D47:M47">D48+D49</f>
        <v>123932000</v>
      </c>
      <c r="E47" s="90">
        <f t="shared" si="15"/>
        <v>330000</v>
      </c>
      <c r="F47" s="90">
        <f t="shared" si="15"/>
        <v>9367000</v>
      </c>
      <c r="G47" s="90">
        <f t="shared" si="15"/>
        <v>0</v>
      </c>
      <c r="H47" s="90">
        <f t="shared" si="15"/>
        <v>47648000</v>
      </c>
      <c r="I47" s="90">
        <f t="shared" si="15"/>
        <v>39906000</v>
      </c>
      <c r="J47" s="90">
        <f t="shared" si="15"/>
        <v>500000</v>
      </c>
      <c r="K47" s="90">
        <f t="shared" si="15"/>
        <v>14966000</v>
      </c>
      <c r="L47" s="90">
        <f t="shared" si="15"/>
        <v>20000</v>
      </c>
      <c r="M47" s="90">
        <f t="shared" si="15"/>
        <v>236669000</v>
      </c>
    </row>
    <row r="48" spans="1:13" s="92" customFormat="1" ht="18" customHeight="1">
      <c r="A48" s="94"/>
      <c r="B48" s="90"/>
      <c r="C48" s="95" t="s">
        <v>49</v>
      </c>
      <c r="D48" s="94">
        <v>123932000</v>
      </c>
      <c r="E48" s="94">
        <v>330000</v>
      </c>
      <c r="F48" s="94">
        <v>9367000</v>
      </c>
      <c r="G48" s="94"/>
      <c r="H48" s="94">
        <v>47648000</v>
      </c>
      <c r="I48" s="94">
        <v>39906000</v>
      </c>
      <c r="J48" s="94">
        <v>500000</v>
      </c>
      <c r="K48" s="94">
        <v>14966000</v>
      </c>
      <c r="L48" s="94">
        <v>20000</v>
      </c>
      <c r="M48" s="90">
        <f>SUM(D48:L48)</f>
        <v>236669000</v>
      </c>
    </row>
    <row r="49" spans="1:13" s="92" customFormat="1" ht="18" customHeight="1">
      <c r="A49" s="99"/>
      <c r="B49" s="107"/>
      <c r="C49" s="96" t="s">
        <v>34</v>
      </c>
      <c r="D49" s="99"/>
      <c r="E49" s="99"/>
      <c r="F49" s="99"/>
      <c r="G49" s="99"/>
      <c r="H49" s="99"/>
      <c r="I49" s="99"/>
      <c r="J49" s="99"/>
      <c r="K49" s="99"/>
      <c r="L49" s="99"/>
      <c r="M49" s="107">
        <f>SUM(D49:L49)</f>
        <v>0</v>
      </c>
    </row>
    <row r="50" spans="1:13" s="92" customFormat="1" ht="18" customHeight="1">
      <c r="A50" s="90">
        <f>A51+A52</f>
        <v>0</v>
      </c>
      <c r="B50" s="90"/>
      <c r="C50" s="97" t="s">
        <v>69</v>
      </c>
      <c r="D50" s="90">
        <f aca="true" t="shared" si="16" ref="D50:M50">D51+D52</f>
        <v>4793898000</v>
      </c>
      <c r="E50" s="90">
        <f t="shared" si="16"/>
        <v>607403000</v>
      </c>
      <c r="F50" s="90">
        <f t="shared" si="16"/>
        <v>276875000</v>
      </c>
      <c r="G50" s="90">
        <f t="shared" si="16"/>
        <v>4226000</v>
      </c>
      <c r="H50" s="90">
        <f t="shared" si="16"/>
        <v>2065448000</v>
      </c>
      <c r="I50" s="90">
        <f t="shared" si="16"/>
        <v>893751000</v>
      </c>
      <c r="J50" s="90">
        <f t="shared" si="16"/>
        <v>0</v>
      </c>
      <c r="K50" s="90">
        <f t="shared" si="16"/>
        <v>771772000</v>
      </c>
      <c r="L50" s="90">
        <f t="shared" si="16"/>
        <v>1220000</v>
      </c>
      <c r="M50" s="90">
        <f t="shared" si="16"/>
        <v>9414593000</v>
      </c>
    </row>
    <row r="51" spans="1:13" s="92" customFormat="1" ht="18" customHeight="1">
      <c r="A51" s="94"/>
      <c r="B51" s="90"/>
      <c r="C51" s="95" t="s">
        <v>49</v>
      </c>
      <c r="D51" s="94">
        <v>4793898000</v>
      </c>
      <c r="E51" s="94">
        <v>607403000</v>
      </c>
      <c r="F51" s="94">
        <v>276875000</v>
      </c>
      <c r="G51" s="94">
        <v>4226000</v>
      </c>
      <c r="H51" s="94">
        <v>2065448000</v>
      </c>
      <c r="I51" s="94">
        <v>893751000</v>
      </c>
      <c r="J51" s="94"/>
      <c r="K51" s="94">
        <v>771772000</v>
      </c>
      <c r="L51" s="94">
        <v>1220000</v>
      </c>
      <c r="M51" s="90">
        <f>SUM(D51:L51)</f>
        <v>9414593000</v>
      </c>
    </row>
    <row r="52" spans="1:13" s="92" customFormat="1" ht="18" customHeight="1" thickBot="1">
      <c r="A52" s="112"/>
      <c r="B52" s="113"/>
      <c r="C52" s="114" t="s">
        <v>34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3">
        <f>SUM(D52:L52)</f>
        <v>0</v>
      </c>
    </row>
    <row r="53" spans="1:13" s="92" customFormat="1" ht="13.5" customHeight="1">
      <c r="A53" s="90"/>
      <c r="B53" s="90"/>
      <c r="C53" s="97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109" customFormat="1" ht="18" customHeight="1">
      <c r="A54" s="115">
        <f>A55+A58+A61+A64+A67+A70</f>
        <v>0</v>
      </c>
      <c r="B54" s="115"/>
      <c r="C54" s="91" t="s">
        <v>21</v>
      </c>
      <c r="D54" s="115">
        <f aca="true" t="shared" si="17" ref="D54:M54">D55+D58+D61+D64+D67+D70</f>
        <v>30891749000</v>
      </c>
      <c r="E54" s="115">
        <f t="shared" si="17"/>
        <v>580764000</v>
      </c>
      <c r="F54" s="115">
        <f t="shared" si="17"/>
        <v>2716199000</v>
      </c>
      <c r="G54" s="115">
        <f t="shared" si="17"/>
        <v>695051000</v>
      </c>
      <c r="H54" s="115">
        <f t="shared" si="17"/>
        <v>11046444000</v>
      </c>
      <c r="I54" s="115">
        <f t="shared" si="17"/>
        <v>11064801000</v>
      </c>
      <c r="J54" s="115">
        <f t="shared" si="17"/>
        <v>15522000</v>
      </c>
      <c r="K54" s="115">
        <f t="shared" si="17"/>
        <v>4117673000</v>
      </c>
      <c r="L54" s="115">
        <f t="shared" si="17"/>
        <v>2672000</v>
      </c>
      <c r="M54" s="115">
        <f t="shared" si="17"/>
        <v>61130875000</v>
      </c>
    </row>
    <row r="55" spans="1:13" s="92" customFormat="1" ht="18" customHeight="1">
      <c r="A55" s="90">
        <f>A56+A57</f>
        <v>0</v>
      </c>
      <c r="B55" s="90"/>
      <c r="C55" s="93" t="s">
        <v>70</v>
      </c>
      <c r="D55" s="90">
        <f aca="true" t="shared" si="18" ref="D55:M55">D56+D57</f>
        <v>20397513000</v>
      </c>
      <c r="E55" s="90">
        <f t="shared" si="18"/>
        <v>0</v>
      </c>
      <c r="F55" s="90">
        <f t="shared" si="18"/>
        <v>783352000</v>
      </c>
      <c r="G55" s="90">
        <f t="shared" si="18"/>
        <v>663652000</v>
      </c>
      <c r="H55" s="90">
        <f t="shared" si="18"/>
        <v>7381449000</v>
      </c>
      <c r="I55" s="90">
        <f t="shared" si="18"/>
        <v>4491096000</v>
      </c>
      <c r="J55" s="90">
        <f t="shared" si="18"/>
        <v>15522000</v>
      </c>
      <c r="K55" s="90">
        <f t="shared" si="18"/>
        <v>2655738000</v>
      </c>
      <c r="L55" s="90">
        <f t="shared" si="18"/>
        <v>1671000</v>
      </c>
      <c r="M55" s="90">
        <f t="shared" si="18"/>
        <v>36389993000</v>
      </c>
    </row>
    <row r="56" spans="1:13" s="92" customFormat="1" ht="18" customHeight="1">
      <c r="A56" s="94"/>
      <c r="B56" s="90"/>
      <c r="C56" s="95" t="s">
        <v>33</v>
      </c>
      <c r="D56" s="94">
        <v>20397513000</v>
      </c>
      <c r="E56" s="94"/>
      <c r="F56" s="94">
        <v>783352000</v>
      </c>
      <c r="G56" s="94">
        <v>663652000</v>
      </c>
      <c r="H56" s="94">
        <v>7381449000</v>
      </c>
      <c r="I56" s="94">
        <v>4491096000</v>
      </c>
      <c r="J56" s="94">
        <v>15522000</v>
      </c>
      <c r="K56" s="94">
        <v>2655738000</v>
      </c>
      <c r="L56" s="94">
        <v>1671000</v>
      </c>
      <c r="M56" s="90">
        <f>SUM(D56:L56)</f>
        <v>36389993000</v>
      </c>
    </row>
    <row r="57" spans="1:13" s="92" customFormat="1" ht="18" customHeight="1">
      <c r="A57" s="94"/>
      <c r="B57" s="90"/>
      <c r="C57" s="96" t="s">
        <v>53</v>
      </c>
      <c r="D57" s="94"/>
      <c r="E57" s="94"/>
      <c r="F57" s="94"/>
      <c r="G57" s="94"/>
      <c r="H57" s="94"/>
      <c r="I57" s="94"/>
      <c r="J57" s="94"/>
      <c r="K57" s="94"/>
      <c r="L57" s="94"/>
      <c r="M57" s="90">
        <f>SUM(D57:L57)</f>
        <v>0</v>
      </c>
    </row>
    <row r="58" spans="1:13" s="92" customFormat="1" ht="18" customHeight="1">
      <c r="A58" s="90">
        <f>A59+A60</f>
        <v>0</v>
      </c>
      <c r="B58" s="90"/>
      <c r="C58" s="98" t="s">
        <v>71</v>
      </c>
      <c r="D58" s="90">
        <f aca="true" t="shared" si="19" ref="D58:M58">D59+D60</f>
        <v>6993118000</v>
      </c>
      <c r="E58" s="90">
        <f t="shared" si="19"/>
        <v>543880000</v>
      </c>
      <c r="F58" s="90">
        <f t="shared" si="19"/>
        <v>1695946000</v>
      </c>
      <c r="G58" s="90">
        <f t="shared" si="19"/>
        <v>26000000</v>
      </c>
      <c r="H58" s="90">
        <f t="shared" si="19"/>
        <v>2422916000</v>
      </c>
      <c r="I58" s="90">
        <f t="shared" si="19"/>
        <v>5108069000</v>
      </c>
      <c r="J58" s="90">
        <f t="shared" si="19"/>
        <v>0</v>
      </c>
      <c r="K58" s="90">
        <f t="shared" si="19"/>
        <v>997916000</v>
      </c>
      <c r="L58" s="90">
        <f t="shared" si="19"/>
        <v>695000</v>
      </c>
      <c r="M58" s="90">
        <f t="shared" si="19"/>
        <v>17788540000</v>
      </c>
    </row>
    <row r="59" spans="1:13" s="92" customFormat="1" ht="18" customHeight="1">
      <c r="A59" s="94"/>
      <c r="B59" s="90"/>
      <c r="C59" s="95" t="s">
        <v>33</v>
      </c>
      <c r="D59" s="94">
        <v>6993118000</v>
      </c>
      <c r="E59" s="94">
        <v>543880000</v>
      </c>
      <c r="F59" s="94">
        <v>1695946000</v>
      </c>
      <c r="G59" s="94">
        <v>26000000</v>
      </c>
      <c r="H59" s="94">
        <v>2422916000</v>
      </c>
      <c r="I59" s="94">
        <v>5108069000</v>
      </c>
      <c r="J59" s="94"/>
      <c r="K59" s="94">
        <v>997916000</v>
      </c>
      <c r="L59" s="94">
        <v>695000</v>
      </c>
      <c r="M59" s="90">
        <f>SUM(D59:L59)</f>
        <v>17788540000</v>
      </c>
    </row>
    <row r="60" spans="1:13" s="92" customFormat="1" ht="18" customHeight="1">
      <c r="A60" s="94"/>
      <c r="B60" s="90"/>
      <c r="C60" s="96" t="s">
        <v>53</v>
      </c>
      <c r="D60" s="94"/>
      <c r="E60" s="94"/>
      <c r="F60" s="94"/>
      <c r="G60" s="94"/>
      <c r="H60" s="94"/>
      <c r="I60" s="94"/>
      <c r="J60" s="94"/>
      <c r="K60" s="94"/>
      <c r="L60" s="94"/>
      <c r="M60" s="90">
        <f>SUM(D60:L60)</f>
        <v>0</v>
      </c>
    </row>
    <row r="61" spans="1:13" s="92" customFormat="1" ht="18" customHeight="1">
      <c r="A61" s="90">
        <f>A62+A63</f>
        <v>0</v>
      </c>
      <c r="B61" s="90"/>
      <c r="C61" s="98" t="s">
        <v>48</v>
      </c>
      <c r="D61" s="90">
        <f aca="true" t="shared" si="20" ref="D61:M61">D62+D63</f>
        <v>1387633000</v>
      </c>
      <c r="E61" s="90">
        <f t="shared" si="20"/>
        <v>17466000</v>
      </c>
      <c r="F61" s="90">
        <f t="shared" si="20"/>
        <v>87215000</v>
      </c>
      <c r="G61" s="90">
        <f t="shared" si="20"/>
        <v>180000</v>
      </c>
      <c r="H61" s="90">
        <f t="shared" si="20"/>
        <v>463512000</v>
      </c>
      <c r="I61" s="90">
        <f t="shared" si="20"/>
        <v>582025000</v>
      </c>
      <c r="J61" s="90">
        <f t="shared" si="20"/>
        <v>0</v>
      </c>
      <c r="K61" s="90">
        <f t="shared" si="20"/>
        <v>160513000</v>
      </c>
      <c r="L61" s="90">
        <f t="shared" si="20"/>
        <v>50000</v>
      </c>
      <c r="M61" s="90">
        <f t="shared" si="20"/>
        <v>2698594000</v>
      </c>
    </row>
    <row r="62" spans="1:13" s="92" customFormat="1" ht="18" customHeight="1">
      <c r="A62" s="94"/>
      <c r="B62" s="90"/>
      <c r="C62" s="95" t="s">
        <v>33</v>
      </c>
      <c r="D62" s="94">
        <v>1387633000</v>
      </c>
      <c r="E62" s="94">
        <v>17466000</v>
      </c>
      <c r="F62" s="94">
        <v>87215000</v>
      </c>
      <c r="G62" s="94">
        <v>180000</v>
      </c>
      <c r="H62" s="94">
        <v>463512000</v>
      </c>
      <c r="I62" s="94">
        <v>582025000</v>
      </c>
      <c r="J62" s="94"/>
      <c r="K62" s="94">
        <v>160513000</v>
      </c>
      <c r="L62" s="94">
        <v>50000</v>
      </c>
      <c r="M62" s="90">
        <f>SUM(D62:L62)</f>
        <v>2698594000</v>
      </c>
    </row>
    <row r="63" spans="1:13" s="92" customFormat="1" ht="18" customHeight="1">
      <c r="A63" s="94"/>
      <c r="B63" s="90"/>
      <c r="C63" s="96" t="s">
        <v>53</v>
      </c>
      <c r="D63" s="94"/>
      <c r="E63" s="94"/>
      <c r="F63" s="94"/>
      <c r="G63" s="94"/>
      <c r="H63" s="94"/>
      <c r="I63" s="94"/>
      <c r="J63" s="94"/>
      <c r="K63" s="94"/>
      <c r="L63" s="94"/>
      <c r="M63" s="90">
        <f>SUM(D63:L63)</f>
        <v>0</v>
      </c>
    </row>
    <row r="64" spans="1:13" s="92" customFormat="1" ht="18" customHeight="1">
      <c r="A64" s="90">
        <f>A65+A66</f>
        <v>0</v>
      </c>
      <c r="B64" s="90"/>
      <c r="C64" s="98" t="s">
        <v>50</v>
      </c>
      <c r="D64" s="90">
        <f aca="true" t="shared" si="21" ref="D64:M64">D65+D66</f>
        <v>470613000</v>
      </c>
      <c r="E64" s="90">
        <f t="shared" si="21"/>
        <v>15558000</v>
      </c>
      <c r="F64" s="90">
        <f t="shared" si="21"/>
        <v>28643000</v>
      </c>
      <c r="G64" s="90">
        <f t="shared" si="21"/>
        <v>0</v>
      </c>
      <c r="H64" s="90">
        <f t="shared" si="21"/>
        <v>179019000</v>
      </c>
      <c r="I64" s="90">
        <f t="shared" si="21"/>
        <v>205482000</v>
      </c>
      <c r="J64" s="90">
        <f t="shared" si="21"/>
        <v>0</v>
      </c>
      <c r="K64" s="90">
        <f t="shared" si="21"/>
        <v>62754000</v>
      </c>
      <c r="L64" s="90">
        <f t="shared" si="21"/>
        <v>60000</v>
      </c>
      <c r="M64" s="90">
        <f t="shared" si="21"/>
        <v>962129000</v>
      </c>
    </row>
    <row r="65" spans="1:13" s="92" customFormat="1" ht="18" customHeight="1">
      <c r="A65" s="94"/>
      <c r="B65" s="90"/>
      <c r="C65" s="95" t="s">
        <v>33</v>
      </c>
      <c r="D65" s="94">
        <v>470613000</v>
      </c>
      <c r="E65" s="94">
        <v>15558000</v>
      </c>
      <c r="F65" s="94">
        <v>28643000</v>
      </c>
      <c r="G65" s="94"/>
      <c r="H65" s="94">
        <v>179019000</v>
      </c>
      <c r="I65" s="94">
        <v>205482000</v>
      </c>
      <c r="J65" s="94"/>
      <c r="K65" s="94">
        <v>62754000</v>
      </c>
      <c r="L65" s="94">
        <v>60000</v>
      </c>
      <c r="M65" s="90">
        <f>SUM(D65:L65)</f>
        <v>962129000</v>
      </c>
    </row>
    <row r="66" spans="1:13" s="92" customFormat="1" ht="18" customHeight="1">
      <c r="A66" s="94"/>
      <c r="B66" s="90"/>
      <c r="C66" s="96" t="s">
        <v>53</v>
      </c>
      <c r="D66" s="94"/>
      <c r="E66" s="94"/>
      <c r="F66" s="94"/>
      <c r="G66" s="94"/>
      <c r="H66" s="94"/>
      <c r="I66" s="94"/>
      <c r="J66" s="94"/>
      <c r="K66" s="94"/>
      <c r="L66" s="94"/>
      <c r="M66" s="90">
        <f>SUM(D66:L66)</f>
        <v>0</v>
      </c>
    </row>
    <row r="67" spans="1:13" s="92" customFormat="1" ht="18" customHeight="1">
      <c r="A67" s="90">
        <f>A68+A69</f>
        <v>0</v>
      </c>
      <c r="B67" s="90"/>
      <c r="C67" s="98" t="s">
        <v>51</v>
      </c>
      <c r="D67" s="90">
        <f aca="true" t="shared" si="22" ref="D67:M67">D68+D69</f>
        <v>1469911000</v>
      </c>
      <c r="E67" s="90">
        <f t="shared" si="22"/>
        <v>3594000</v>
      </c>
      <c r="F67" s="90">
        <f t="shared" si="22"/>
        <v>106302000</v>
      </c>
      <c r="G67" s="90">
        <f t="shared" si="22"/>
        <v>3707000</v>
      </c>
      <c r="H67" s="90">
        <f t="shared" si="22"/>
        <v>534748000</v>
      </c>
      <c r="I67" s="90">
        <f t="shared" si="22"/>
        <v>516615000</v>
      </c>
      <c r="J67" s="90">
        <f t="shared" si="22"/>
        <v>0</v>
      </c>
      <c r="K67" s="90">
        <f t="shared" si="22"/>
        <v>221732000</v>
      </c>
      <c r="L67" s="90">
        <f t="shared" si="22"/>
        <v>180000</v>
      </c>
      <c r="M67" s="90">
        <f t="shared" si="22"/>
        <v>2856789000</v>
      </c>
    </row>
    <row r="68" spans="1:13" s="92" customFormat="1" ht="18" customHeight="1">
      <c r="A68" s="94"/>
      <c r="B68" s="90"/>
      <c r="C68" s="95" t="s">
        <v>33</v>
      </c>
      <c r="D68" s="94">
        <v>1469911000</v>
      </c>
      <c r="E68" s="94">
        <v>3594000</v>
      </c>
      <c r="F68" s="94">
        <v>106302000</v>
      </c>
      <c r="G68" s="94">
        <v>3707000</v>
      </c>
      <c r="H68" s="94">
        <v>534748000</v>
      </c>
      <c r="I68" s="94">
        <v>516615000</v>
      </c>
      <c r="J68" s="94"/>
      <c r="K68" s="94">
        <v>221732000</v>
      </c>
      <c r="L68" s="94">
        <v>180000</v>
      </c>
      <c r="M68" s="90">
        <f>SUM(D68:L68)</f>
        <v>2856789000</v>
      </c>
    </row>
    <row r="69" spans="1:13" s="92" customFormat="1" ht="18" customHeight="1">
      <c r="A69" s="94"/>
      <c r="B69" s="90"/>
      <c r="C69" s="96" t="s">
        <v>53</v>
      </c>
      <c r="D69" s="94"/>
      <c r="E69" s="94"/>
      <c r="F69" s="94"/>
      <c r="G69" s="94"/>
      <c r="H69" s="94"/>
      <c r="I69" s="94"/>
      <c r="J69" s="94"/>
      <c r="K69" s="94"/>
      <c r="L69" s="94"/>
      <c r="M69" s="90">
        <f>SUM(D69:L69)</f>
        <v>0</v>
      </c>
    </row>
    <row r="70" spans="1:13" s="92" customFormat="1" ht="18" customHeight="1">
      <c r="A70" s="90">
        <f>A71+A72</f>
        <v>0</v>
      </c>
      <c r="B70" s="90"/>
      <c r="C70" s="98" t="s">
        <v>52</v>
      </c>
      <c r="D70" s="90">
        <f aca="true" t="shared" si="23" ref="D70:M70">D71+D72</f>
        <v>172961000</v>
      </c>
      <c r="E70" s="90">
        <f t="shared" si="23"/>
        <v>266000</v>
      </c>
      <c r="F70" s="90">
        <f t="shared" si="23"/>
        <v>14741000</v>
      </c>
      <c r="G70" s="90">
        <f t="shared" si="23"/>
        <v>1512000</v>
      </c>
      <c r="H70" s="90">
        <f t="shared" si="23"/>
        <v>64800000</v>
      </c>
      <c r="I70" s="90">
        <f t="shared" si="23"/>
        <v>161514000</v>
      </c>
      <c r="J70" s="90">
        <f t="shared" si="23"/>
        <v>0</v>
      </c>
      <c r="K70" s="90">
        <f t="shared" si="23"/>
        <v>19020000</v>
      </c>
      <c r="L70" s="90">
        <f t="shared" si="23"/>
        <v>16000</v>
      </c>
      <c r="M70" s="90">
        <f t="shared" si="23"/>
        <v>434830000</v>
      </c>
    </row>
    <row r="71" spans="1:13" s="92" customFormat="1" ht="18" customHeight="1">
      <c r="A71" s="94"/>
      <c r="B71" s="90"/>
      <c r="C71" s="95" t="s">
        <v>33</v>
      </c>
      <c r="D71" s="94">
        <v>172961000</v>
      </c>
      <c r="E71" s="94">
        <v>266000</v>
      </c>
      <c r="F71" s="94">
        <v>14741000</v>
      </c>
      <c r="G71" s="94">
        <v>1512000</v>
      </c>
      <c r="H71" s="94">
        <v>64800000</v>
      </c>
      <c r="I71" s="94">
        <v>161514000</v>
      </c>
      <c r="J71" s="94"/>
      <c r="K71" s="94">
        <v>19020000</v>
      </c>
      <c r="L71" s="94">
        <v>16000</v>
      </c>
      <c r="M71" s="90">
        <f>SUM(D71:L71)</f>
        <v>434830000</v>
      </c>
    </row>
    <row r="72" spans="1:13" s="92" customFormat="1" ht="18" customHeight="1">
      <c r="A72" s="94"/>
      <c r="B72" s="90"/>
      <c r="C72" s="96" t="s">
        <v>53</v>
      </c>
      <c r="D72" s="94"/>
      <c r="E72" s="94"/>
      <c r="F72" s="94"/>
      <c r="G72" s="94"/>
      <c r="H72" s="94"/>
      <c r="I72" s="94"/>
      <c r="J72" s="94"/>
      <c r="K72" s="94"/>
      <c r="L72" s="94"/>
      <c r="M72" s="90">
        <f>SUM(D72:L72)</f>
        <v>0</v>
      </c>
    </row>
    <row r="73" spans="1:13" s="92" customFormat="1" ht="15.75" customHeight="1">
      <c r="A73" s="90"/>
      <c r="B73" s="90"/>
      <c r="C73" s="98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92" customFormat="1" ht="18" customHeight="1">
      <c r="A74" s="89">
        <f>A75</f>
        <v>0</v>
      </c>
      <c r="B74" s="89"/>
      <c r="C74" s="116" t="s">
        <v>72</v>
      </c>
      <c r="D74" s="89">
        <f aca="true" t="shared" si="24" ref="D74:M74">D75</f>
        <v>843283000</v>
      </c>
      <c r="E74" s="89">
        <f t="shared" si="24"/>
        <v>123759000</v>
      </c>
      <c r="F74" s="89">
        <f t="shared" si="24"/>
        <v>84409000</v>
      </c>
      <c r="G74" s="89">
        <f t="shared" si="24"/>
        <v>183995000</v>
      </c>
      <c r="H74" s="89">
        <f t="shared" si="24"/>
        <v>160926000</v>
      </c>
      <c r="I74" s="89">
        <f t="shared" si="24"/>
        <v>92964000</v>
      </c>
      <c r="J74" s="89">
        <f t="shared" si="24"/>
        <v>0</v>
      </c>
      <c r="K74" s="89">
        <f t="shared" si="24"/>
        <v>143573000</v>
      </c>
      <c r="L74" s="89">
        <f t="shared" si="24"/>
        <v>300000</v>
      </c>
      <c r="M74" s="89">
        <f t="shared" si="24"/>
        <v>1633209000</v>
      </c>
    </row>
    <row r="75" spans="1:13" s="92" customFormat="1" ht="18" customHeight="1">
      <c r="A75" s="90">
        <f>A76+A77</f>
        <v>0</v>
      </c>
      <c r="B75" s="90"/>
      <c r="C75" s="93" t="s">
        <v>22</v>
      </c>
      <c r="D75" s="90">
        <f aca="true" t="shared" si="25" ref="D75:M75">D76+D77</f>
        <v>843283000</v>
      </c>
      <c r="E75" s="90">
        <f t="shared" si="25"/>
        <v>123759000</v>
      </c>
      <c r="F75" s="90">
        <f t="shared" si="25"/>
        <v>84409000</v>
      </c>
      <c r="G75" s="90">
        <f t="shared" si="25"/>
        <v>183995000</v>
      </c>
      <c r="H75" s="90">
        <f t="shared" si="25"/>
        <v>160926000</v>
      </c>
      <c r="I75" s="90">
        <f t="shared" si="25"/>
        <v>92964000</v>
      </c>
      <c r="J75" s="90">
        <f t="shared" si="25"/>
        <v>0</v>
      </c>
      <c r="K75" s="90">
        <f t="shared" si="25"/>
        <v>143573000</v>
      </c>
      <c r="L75" s="90">
        <f t="shared" si="25"/>
        <v>300000</v>
      </c>
      <c r="M75" s="90">
        <f t="shared" si="25"/>
        <v>1633209000</v>
      </c>
    </row>
    <row r="76" spans="1:13" s="92" customFormat="1" ht="18" customHeight="1">
      <c r="A76" s="94"/>
      <c r="B76" s="90"/>
      <c r="C76" s="95" t="s">
        <v>33</v>
      </c>
      <c r="D76" s="94">
        <v>827912000</v>
      </c>
      <c r="E76" s="94">
        <v>123193000</v>
      </c>
      <c r="F76" s="94">
        <v>82730000</v>
      </c>
      <c r="G76" s="94">
        <v>180624000</v>
      </c>
      <c r="H76" s="94">
        <v>158270000</v>
      </c>
      <c r="I76" s="94">
        <v>92085000</v>
      </c>
      <c r="J76" s="94"/>
      <c r="K76" s="94">
        <v>142590000</v>
      </c>
      <c r="L76" s="94">
        <v>300000</v>
      </c>
      <c r="M76" s="90">
        <f>SUM(D76:L76)</f>
        <v>1607704000</v>
      </c>
    </row>
    <row r="77" spans="1:13" s="92" customFormat="1" ht="18" customHeight="1">
      <c r="A77" s="94"/>
      <c r="B77" s="90"/>
      <c r="C77" s="96" t="s">
        <v>53</v>
      </c>
      <c r="D77" s="94">
        <v>15371000</v>
      </c>
      <c r="E77" s="94">
        <v>566000</v>
      </c>
      <c r="F77" s="94">
        <v>1679000</v>
      </c>
      <c r="G77" s="94">
        <v>3371000</v>
      </c>
      <c r="H77" s="94">
        <v>2656000</v>
      </c>
      <c r="I77" s="94">
        <v>879000</v>
      </c>
      <c r="J77" s="94"/>
      <c r="K77" s="94">
        <v>983000</v>
      </c>
      <c r="L77" s="94"/>
      <c r="M77" s="90">
        <f>SUM(D77:L77)</f>
        <v>25505000</v>
      </c>
    </row>
    <row r="78" spans="1:13" s="92" customFormat="1" ht="15.75" customHeight="1">
      <c r="A78" s="90"/>
      <c r="B78" s="90"/>
      <c r="C78" s="96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92" customFormat="1" ht="18" customHeight="1">
      <c r="A79" s="89">
        <f>A80</f>
        <v>0</v>
      </c>
      <c r="B79" s="90"/>
      <c r="C79" s="117" t="s">
        <v>73</v>
      </c>
      <c r="D79" s="89">
        <f aca="true" t="shared" si="26" ref="D79:M79">D80</f>
        <v>1238529000</v>
      </c>
      <c r="E79" s="89">
        <f t="shared" si="26"/>
        <v>112398000</v>
      </c>
      <c r="F79" s="89">
        <f t="shared" si="26"/>
        <v>61288000</v>
      </c>
      <c r="G79" s="89">
        <f t="shared" si="26"/>
        <v>1852000</v>
      </c>
      <c r="H79" s="89">
        <f t="shared" si="26"/>
        <v>440669000</v>
      </c>
      <c r="I79" s="89">
        <f t="shared" si="26"/>
        <v>127184000</v>
      </c>
      <c r="J79" s="89">
        <f t="shared" si="26"/>
        <v>0</v>
      </c>
      <c r="K79" s="89">
        <f t="shared" si="26"/>
        <v>215147000</v>
      </c>
      <c r="L79" s="89">
        <f t="shared" si="26"/>
        <v>67000</v>
      </c>
      <c r="M79" s="89">
        <f t="shared" si="26"/>
        <v>2197134000</v>
      </c>
    </row>
    <row r="80" spans="1:13" s="92" customFormat="1" ht="18" customHeight="1">
      <c r="A80" s="107">
        <f>A81+A82</f>
        <v>0</v>
      </c>
      <c r="B80" s="107"/>
      <c r="C80" s="93" t="s">
        <v>23</v>
      </c>
      <c r="D80" s="90">
        <f aca="true" t="shared" si="27" ref="D80:M80">D81+D82</f>
        <v>1238529000</v>
      </c>
      <c r="E80" s="90">
        <f t="shared" si="27"/>
        <v>112398000</v>
      </c>
      <c r="F80" s="90">
        <f t="shared" si="27"/>
        <v>61288000</v>
      </c>
      <c r="G80" s="90">
        <f t="shared" si="27"/>
        <v>1852000</v>
      </c>
      <c r="H80" s="90">
        <f t="shared" si="27"/>
        <v>440669000</v>
      </c>
      <c r="I80" s="90">
        <f t="shared" si="27"/>
        <v>127184000</v>
      </c>
      <c r="J80" s="90">
        <f t="shared" si="27"/>
        <v>0</v>
      </c>
      <c r="K80" s="90">
        <f t="shared" si="27"/>
        <v>215147000</v>
      </c>
      <c r="L80" s="90">
        <f t="shared" si="27"/>
        <v>67000</v>
      </c>
      <c r="M80" s="90">
        <f t="shared" si="27"/>
        <v>2197134000</v>
      </c>
    </row>
    <row r="81" spans="1:13" s="92" customFormat="1" ht="18" customHeight="1">
      <c r="A81" s="99"/>
      <c r="B81" s="107"/>
      <c r="C81" s="95" t="s">
        <v>33</v>
      </c>
      <c r="D81" s="99">
        <v>1238529000</v>
      </c>
      <c r="E81" s="99">
        <v>112398000</v>
      </c>
      <c r="F81" s="99">
        <v>61288000</v>
      </c>
      <c r="G81" s="99">
        <v>1852000</v>
      </c>
      <c r="H81" s="99">
        <v>440669000</v>
      </c>
      <c r="I81" s="99">
        <v>127184000</v>
      </c>
      <c r="J81" s="99"/>
      <c r="K81" s="99">
        <v>215147000</v>
      </c>
      <c r="L81" s="99">
        <v>67000</v>
      </c>
      <c r="M81" s="107">
        <f>SUM(D81:L81)</f>
        <v>2197134000</v>
      </c>
    </row>
    <row r="82" spans="1:13" s="92" customFormat="1" ht="18" customHeight="1">
      <c r="A82" s="99"/>
      <c r="B82" s="107"/>
      <c r="C82" s="96" t="s">
        <v>53</v>
      </c>
      <c r="D82" s="99"/>
      <c r="E82" s="99"/>
      <c r="F82" s="99"/>
      <c r="G82" s="99"/>
      <c r="H82" s="99"/>
      <c r="I82" s="99"/>
      <c r="J82" s="99"/>
      <c r="K82" s="99"/>
      <c r="L82" s="99"/>
      <c r="M82" s="107">
        <f>SUM(D82:L82)</f>
        <v>0</v>
      </c>
    </row>
    <row r="83" spans="1:13" s="92" customFormat="1" ht="15" customHeight="1">
      <c r="A83" s="107"/>
      <c r="B83" s="107"/>
      <c r="C83" s="93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s="92" customFormat="1" ht="18" customHeight="1">
      <c r="A84" s="89">
        <f>A85</f>
        <v>0</v>
      </c>
      <c r="B84" s="90"/>
      <c r="C84" s="117" t="s">
        <v>74</v>
      </c>
      <c r="D84" s="89">
        <f aca="true" t="shared" si="28" ref="D84:M84">D85</f>
        <v>2097195000</v>
      </c>
      <c r="E84" s="89">
        <f t="shared" si="28"/>
        <v>6370000</v>
      </c>
      <c r="F84" s="89">
        <f t="shared" si="28"/>
        <v>86695000</v>
      </c>
      <c r="G84" s="89">
        <f t="shared" si="28"/>
        <v>1654000</v>
      </c>
      <c r="H84" s="89">
        <f t="shared" si="28"/>
        <v>681800000</v>
      </c>
      <c r="I84" s="89">
        <f t="shared" si="28"/>
        <v>278903000</v>
      </c>
      <c r="J84" s="89">
        <f t="shared" si="28"/>
        <v>26621000</v>
      </c>
      <c r="K84" s="89">
        <f t="shared" si="28"/>
        <v>378917000</v>
      </c>
      <c r="L84" s="89">
        <f t="shared" si="28"/>
        <v>156000</v>
      </c>
      <c r="M84" s="89">
        <f t="shared" si="28"/>
        <v>3558311000</v>
      </c>
    </row>
    <row r="85" spans="1:13" s="92" customFormat="1" ht="18" customHeight="1">
      <c r="A85" s="90">
        <f>A86+A87</f>
        <v>0</v>
      </c>
      <c r="B85" s="90"/>
      <c r="C85" s="93" t="s">
        <v>24</v>
      </c>
      <c r="D85" s="90">
        <f aca="true" t="shared" si="29" ref="D85:M85">D86+D87</f>
        <v>2097195000</v>
      </c>
      <c r="E85" s="90">
        <f t="shared" si="29"/>
        <v>6370000</v>
      </c>
      <c r="F85" s="90">
        <f t="shared" si="29"/>
        <v>86695000</v>
      </c>
      <c r="G85" s="90">
        <f t="shared" si="29"/>
        <v>1654000</v>
      </c>
      <c r="H85" s="90">
        <f t="shared" si="29"/>
        <v>681800000</v>
      </c>
      <c r="I85" s="90">
        <f t="shared" si="29"/>
        <v>278903000</v>
      </c>
      <c r="J85" s="90">
        <f t="shared" si="29"/>
        <v>26621000</v>
      </c>
      <c r="K85" s="90">
        <f t="shared" si="29"/>
        <v>378917000</v>
      </c>
      <c r="L85" s="90">
        <f t="shared" si="29"/>
        <v>156000</v>
      </c>
      <c r="M85" s="90">
        <f t="shared" si="29"/>
        <v>3558311000</v>
      </c>
    </row>
    <row r="86" spans="1:13" s="92" customFormat="1" ht="18" customHeight="1">
      <c r="A86" s="94"/>
      <c r="B86" s="90"/>
      <c r="C86" s="95" t="s">
        <v>33</v>
      </c>
      <c r="D86" s="94">
        <v>2097195000</v>
      </c>
      <c r="E86" s="94">
        <v>6370000</v>
      </c>
      <c r="F86" s="94">
        <v>86695000</v>
      </c>
      <c r="G86" s="94">
        <v>1654000</v>
      </c>
      <c r="H86" s="94">
        <v>681800000</v>
      </c>
      <c r="I86" s="94">
        <v>278903000</v>
      </c>
      <c r="J86" s="94">
        <v>26621000</v>
      </c>
      <c r="K86" s="94">
        <v>378917000</v>
      </c>
      <c r="L86" s="94">
        <v>156000</v>
      </c>
      <c r="M86" s="90">
        <f>SUM(D86:L86)</f>
        <v>3558311000</v>
      </c>
    </row>
    <row r="87" spans="1:13" s="92" customFormat="1" ht="18" customHeight="1">
      <c r="A87" s="94"/>
      <c r="B87" s="90"/>
      <c r="C87" s="96" t="s">
        <v>53</v>
      </c>
      <c r="D87" s="94"/>
      <c r="E87" s="94"/>
      <c r="F87" s="94"/>
      <c r="G87" s="94"/>
      <c r="H87" s="94"/>
      <c r="I87" s="94"/>
      <c r="J87" s="94"/>
      <c r="K87" s="94"/>
      <c r="L87" s="94"/>
      <c r="M87" s="90">
        <f>SUM(D87:L87)</f>
        <v>0</v>
      </c>
    </row>
    <row r="88" spans="1:13" s="92" customFormat="1" ht="16.5" customHeight="1">
      <c r="A88" s="94"/>
      <c r="B88" s="90"/>
      <c r="C88" s="96"/>
      <c r="D88" s="94"/>
      <c r="E88" s="94"/>
      <c r="F88" s="94"/>
      <c r="G88" s="94"/>
      <c r="H88" s="94"/>
      <c r="I88" s="94"/>
      <c r="J88" s="94"/>
      <c r="K88" s="94"/>
      <c r="L88" s="94"/>
      <c r="M88" s="90"/>
    </row>
    <row r="89" spans="1:13" s="92" customFormat="1" ht="16.5" customHeight="1">
      <c r="A89" s="94"/>
      <c r="B89" s="90"/>
      <c r="C89" s="96"/>
      <c r="D89" s="94"/>
      <c r="E89" s="94"/>
      <c r="F89" s="94"/>
      <c r="G89" s="94"/>
      <c r="H89" s="94"/>
      <c r="I89" s="94"/>
      <c r="J89" s="94"/>
      <c r="K89" s="94"/>
      <c r="L89" s="94"/>
      <c r="M89" s="90"/>
    </row>
    <row r="90" spans="1:13" s="92" customFormat="1" ht="16.5" customHeight="1">
      <c r="A90" s="94"/>
      <c r="B90" s="90"/>
      <c r="C90" s="96"/>
      <c r="D90" s="94"/>
      <c r="E90" s="94"/>
      <c r="F90" s="94"/>
      <c r="G90" s="94"/>
      <c r="H90" s="94"/>
      <c r="I90" s="94"/>
      <c r="J90" s="94"/>
      <c r="K90" s="94"/>
      <c r="L90" s="94"/>
      <c r="M90" s="90"/>
    </row>
    <row r="91" spans="1:13" s="92" customFormat="1" ht="16.5" customHeight="1">
      <c r="A91" s="94"/>
      <c r="B91" s="90"/>
      <c r="C91" s="96"/>
      <c r="D91" s="94"/>
      <c r="E91" s="94"/>
      <c r="F91" s="94"/>
      <c r="G91" s="94"/>
      <c r="H91" s="94"/>
      <c r="I91" s="94"/>
      <c r="J91" s="94"/>
      <c r="K91" s="94"/>
      <c r="L91" s="94"/>
      <c r="M91" s="90"/>
    </row>
    <row r="92" spans="1:13" s="92" customFormat="1" ht="16.5" customHeight="1">
      <c r="A92" s="94"/>
      <c r="B92" s="90"/>
      <c r="C92" s="96"/>
      <c r="D92" s="94"/>
      <c r="E92" s="94"/>
      <c r="F92" s="94"/>
      <c r="G92" s="94"/>
      <c r="H92" s="94"/>
      <c r="I92" s="94"/>
      <c r="J92" s="94"/>
      <c r="K92" s="94"/>
      <c r="L92" s="94"/>
      <c r="M92" s="90"/>
    </row>
    <row r="93" spans="1:13" s="92" customFormat="1" ht="16.5" customHeight="1">
      <c r="A93" s="94"/>
      <c r="B93" s="90"/>
      <c r="C93" s="96"/>
      <c r="D93" s="94"/>
      <c r="E93" s="94"/>
      <c r="F93" s="94"/>
      <c r="G93" s="94"/>
      <c r="H93" s="94"/>
      <c r="I93" s="94"/>
      <c r="J93" s="94"/>
      <c r="K93" s="94"/>
      <c r="L93" s="94"/>
      <c r="M93" s="90"/>
    </row>
    <row r="94" spans="1:13" s="92" customFormat="1" ht="16.5" customHeight="1">
      <c r="A94" s="94"/>
      <c r="B94" s="90"/>
      <c r="C94" s="96"/>
      <c r="D94" s="94"/>
      <c r="E94" s="94"/>
      <c r="F94" s="94"/>
      <c r="G94" s="94"/>
      <c r="H94" s="94"/>
      <c r="I94" s="94"/>
      <c r="J94" s="94"/>
      <c r="K94" s="94"/>
      <c r="L94" s="94"/>
      <c r="M94" s="90"/>
    </row>
    <row r="95" spans="1:13" s="92" customFormat="1" ht="16.5" customHeight="1">
      <c r="A95" s="94"/>
      <c r="B95" s="90"/>
      <c r="C95" s="96"/>
      <c r="D95" s="94"/>
      <c r="E95" s="94"/>
      <c r="F95" s="94"/>
      <c r="G95" s="94"/>
      <c r="H95" s="94"/>
      <c r="I95" s="94"/>
      <c r="J95" s="94"/>
      <c r="K95" s="94"/>
      <c r="L95" s="94"/>
      <c r="M95" s="90"/>
    </row>
    <row r="96" spans="1:13" s="92" customFormat="1" ht="16.5" customHeight="1">
      <c r="A96" s="94"/>
      <c r="B96" s="90"/>
      <c r="C96" s="96"/>
      <c r="D96" s="94"/>
      <c r="E96" s="94"/>
      <c r="F96" s="94"/>
      <c r="G96" s="94"/>
      <c r="H96" s="94"/>
      <c r="I96" s="94"/>
      <c r="J96" s="94"/>
      <c r="K96" s="94"/>
      <c r="L96" s="94"/>
      <c r="M96" s="90"/>
    </row>
    <row r="97" spans="1:13" s="92" customFormat="1" ht="16.5" customHeight="1">
      <c r="A97" s="94"/>
      <c r="B97" s="90"/>
      <c r="C97" s="96"/>
      <c r="D97" s="94"/>
      <c r="E97" s="94"/>
      <c r="F97" s="94"/>
      <c r="G97" s="94"/>
      <c r="H97" s="94"/>
      <c r="I97" s="94"/>
      <c r="J97" s="94"/>
      <c r="K97" s="94"/>
      <c r="L97" s="94"/>
      <c r="M97" s="90"/>
    </row>
    <row r="98" spans="1:13" s="92" customFormat="1" ht="16.5" customHeight="1">
      <c r="A98" s="94"/>
      <c r="B98" s="90"/>
      <c r="C98" s="96"/>
      <c r="D98" s="94"/>
      <c r="E98" s="94"/>
      <c r="F98" s="94"/>
      <c r="G98" s="94"/>
      <c r="H98" s="94"/>
      <c r="I98" s="94"/>
      <c r="J98" s="94"/>
      <c r="K98" s="94"/>
      <c r="L98" s="94"/>
      <c r="M98" s="90"/>
    </row>
    <row r="99" spans="1:13" s="92" customFormat="1" ht="9.75" customHeight="1">
      <c r="A99" s="90"/>
      <c r="B99" s="90"/>
      <c r="C99" s="93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="118" customFormat="1" ht="15" customHeight="1"/>
    <row r="101" spans="1:13" s="121" customFormat="1" ht="21.75" customHeight="1" thickBot="1">
      <c r="A101" s="119">
        <f>A6+A11+A31+A54+A74+A79+A84</f>
        <v>6923390000</v>
      </c>
      <c r="B101" s="119"/>
      <c r="C101" s="120" t="s">
        <v>25</v>
      </c>
      <c r="D101" s="119">
        <f aca="true" t="shared" si="30" ref="D101:M101">D6+D11+D31+D54+D74+D79+D84</f>
        <v>99207053000</v>
      </c>
      <c r="E101" s="119">
        <f t="shared" si="30"/>
        <v>2130764000</v>
      </c>
      <c r="F101" s="119">
        <f t="shared" si="30"/>
        <v>9663867000</v>
      </c>
      <c r="G101" s="119">
        <f t="shared" si="30"/>
        <v>2924699000</v>
      </c>
      <c r="H101" s="119">
        <f t="shared" si="30"/>
        <v>30391477000</v>
      </c>
      <c r="I101" s="119">
        <f t="shared" si="30"/>
        <v>28238466000</v>
      </c>
      <c r="J101" s="119">
        <f t="shared" si="30"/>
        <v>134014000</v>
      </c>
      <c r="K101" s="119">
        <f t="shared" si="30"/>
        <v>13464968000</v>
      </c>
      <c r="L101" s="119">
        <f t="shared" si="30"/>
        <v>10515000</v>
      </c>
      <c r="M101" s="119">
        <f t="shared" si="30"/>
        <v>186165823000</v>
      </c>
    </row>
    <row r="102" ht="16.5" customHeight="1"/>
    <row r="103" ht="12" customHeight="1"/>
    <row r="104" ht="19.5" customHeight="1"/>
    <row r="105" ht="16.5" customHeight="1"/>
    <row r="106" ht="16.5" customHeight="1"/>
    <row r="107" ht="16.5" customHeight="1"/>
    <row r="108" ht="12" customHeight="1"/>
    <row r="109" ht="19.5" customHeight="1"/>
    <row r="110" ht="16.5" customHeight="1"/>
    <row r="111" ht="16.5" customHeight="1"/>
    <row r="112" ht="16.5" customHeight="1"/>
    <row r="113" ht="12" customHeight="1"/>
    <row r="114" ht="19.5" customHeight="1"/>
    <row r="115" ht="16.5" customHeight="1"/>
    <row r="116" ht="16.5" customHeight="1"/>
    <row r="117" ht="16.5" customHeight="1"/>
    <row r="118" ht="15" customHeight="1"/>
    <row r="119" ht="15" customHeight="1"/>
    <row r="120" ht="15" customHeight="1"/>
    <row r="121" ht="21.75" customHeight="1"/>
  </sheetData>
  <mergeCells count="7">
    <mergeCell ref="D1:G1"/>
    <mergeCell ref="H1:J1"/>
    <mergeCell ref="A3:B3"/>
    <mergeCell ref="C3:C4"/>
    <mergeCell ref="D3:G3"/>
    <mergeCell ref="H3:M3"/>
    <mergeCell ref="A4:B4"/>
  </mergeCells>
  <printOptions horizontalCentered="1"/>
  <pageMargins left="0.5905511811023623" right="0.5905511811023623" top="0.6692913385826772" bottom="0.3937007874015748" header="0.2755905511811024" footer="0.5118110236220472"/>
  <pageSetup horizontalDpi="600" verticalDpi="600" orientation="portrait" pageOrder="overThenDown" paperSize="9" scale="80" r:id="rId1"/>
  <rowBreaks count="1" manualBreakCount="1">
    <brk id="52" max="12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user</cp:lastModifiedBy>
  <cp:lastPrinted>2007-05-15T07:50:10Z</cp:lastPrinted>
  <dcterms:created xsi:type="dcterms:W3CDTF">2006-04-21T06:52:08Z</dcterms:created>
  <dcterms:modified xsi:type="dcterms:W3CDTF">2007-05-15T07:50:19Z</dcterms:modified>
  <cp:category/>
  <cp:version/>
  <cp:contentType/>
  <cp:contentStatus/>
</cp:coreProperties>
</file>