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>
    <definedName name="_xlnm.Print_Area" localSheetId="0">'Sheet1'!$A$1:$Q$53</definedName>
  </definedNames>
  <calcPr fullCalcOnLoad="1"/>
</workbook>
</file>

<file path=xl/sharedStrings.xml><?xml version="1.0" encoding="utf-8"?>
<sst xmlns="http://schemas.openxmlformats.org/spreadsheetml/2006/main" count="69" uniqueCount="57">
  <si>
    <t>機關名稱</t>
  </si>
  <si>
    <t>期初資本額</t>
  </si>
  <si>
    <t xml:space="preserve"> 增                     減                     數       </t>
  </si>
  <si>
    <t>期末資本額</t>
  </si>
  <si>
    <t>實收資本</t>
  </si>
  <si>
    <t>預收資本</t>
  </si>
  <si>
    <t>合計</t>
  </si>
  <si>
    <t>中央政府資本</t>
  </si>
  <si>
    <t>地方政府資本</t>
  </si>
  <si>
    <t>其他政府機關資本</t>
  </si>
  <si>
    <t>民股股東資本</t>
  </si>
  <si>
    <t>現金</t>
  </si>
  <si>
    <t>轉帳</t>
  </si>
  <si>
    <t xml:space="preserve"> </t>
  </si>
  <si>
    <t>中央銀行</t>
  </si>
  <si>
    <t>漢翔航空工業股份有限公司</t>
  </si>
  <si>
    <t>中國輸出入銀行</t>
  </si>
  <si>
    <t>財政部印刷廠</t>
  </si>
  <si>
    <t>榮民工程股份有限公司</t>
  </si>
  <si>
    <t>勞工保險局</t>
  </si>
  <si>
    <t>中央健康保險局</t>
  </si>
  <si>
    <t xml:space="preserve">1４４    資      本　    增        </t>
  </si>
  <si>
    <t xml:space="preserve">  減　　  綜　　　計　  　表 </t>
  </si>
  <si>
    <t xml:space="preserve">  單位：新臺幣元</t>
  </si>
  <si>
    <t xml:space="preserve">                　   本             年              度      </t>
  </si>
  <si>
    <t>行 政 院 主 管</t>
  </si>
  <si>
    <t>經 濟 部 主 管</t>
  </si>
  <si>
    <t>台灣糖業股份有限公司</t>
  </si>
  <si>
    <t>台灣中油股份有限公司</t>
  </si>
  <si>
    <t>台灣電力股份有限公司</t>
  </si>
  <si>
    <t>台灣自來水股份有限公司</t>
  </si>
  <si>
    <t>財 政 部 主 管</t>
  </si>
  <si>
    <t>中央存款保險股份有限公司</t>
  </si>
  <si>
    <t>臺灣金融控股股份有限公司</t>
  </si>
  <si>
    <t>臺灣土地銀行股份有限公司</t>
  </si>
  <si>
    <t>臺灣菸酒股份有限公司</t>
  </si>
  <si>
    <t>交 通 部 主 管</t>
  </si>
  <si>
    <t>臺灣郵政股份有限公司
（中華郵政股份有限公司）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</si>
  <si>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</si>
  <si>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</si>
  <si>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</si>
  <si>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</si>
  <si>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</si>
  <si>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</si>
  <si>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>行政院勞工委員會主管</t>
  </si>
  <si>
    <t>行政院衛生署主管</t>
  </si>
  <si>
    <t xml:space="preserve">    總           計</t>
  </si>
  <si>
    <t xml:space="preserve">    6.交通部花蓮港務局增加中央政府資本轉帳部分，係以前年度公積轉列資本之數。</t>
  </si>
  <si>
    <t xml:space="preserve">    7.勞工保險局增加中央政府資本現金部分，係勞工保險局為辦理國民年金保險業務，國庫現金增資之數。</t>
  </si>
  <si>
    <t xml:space="preserve">    5.交通部高雄港務局增加中央政府資本轉帳部分，係以前年度公積轉列資本之數。</t>
  </si>
  <si>
    <t xml:space="preserve">    3.交通部基隆港務局增加中央政府資本現金部分，係基隆港務局為辦理東岸聯外道路工程，國庫現金增資之數；減少中央政府資本轉帳部分，係以前年度公積</t>
  </si>
  <si>
    <t xml:space="preserve">    4.交通部臺中港務局增加中央政府資本轉帳部分，係以前年度公積323,092,624元於本年度轉列資本，及清水鎮海賓臨港土地25,308,400元無償移撥國有財產局</t>
  </si>
  <si>
    <t>接管，辦理減資，增減互抵之數。</t>
  </si>
  <si>
    <t>1,924,263,897元於本年度轉列資本，及台北港第二聯外道路2,531,526,937元無償移交交通部公路總局第一區養護工程處，辦理減資，增減互抵之數。</t>
  </si>
  <si>
    <t xml:space="preserve">    2.交通部臺灣鐵路管理局增加中央政府資本現金及轉帳部分，係臺灣鐵路管理局為辦理各項鐵路建設計畫，已收及應收國庫現金增資之數。</t>
  </si>
  <si>
    <t>註：1.台灣自來水股份有限公司增加現金部分，係自來水公司為辦理各項供水改善工程計畫，中央及地方政府現金增資之數；增加轉帳部分，係中央及地方政府資</t>
  </si>
  <si>
    <t>產作價撥充資本之數。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</si>
</sst>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0_-;\-\ #,##0.00_-;_ &quot;&quot;_-"/>
    <numFmt numFmtId="177" formatCode="0.00_);[Red]\(0.00\)"/>
  </numFmts>
  <fonts count="11">
    <font>
      <sz val="12"/>
      <name val="新細明體"/>
      <family val="1"/>
    </font>
    <font>
      <sz val="12"/>
      <name val="Courier"/>
      <family val="3"/>
    </font>
    <font>
      <sz val="9"/>
      <name val="新細明體"/>
      <family val="1"/>
    </font>
    <font>
      <b/>
      <sz val="30"/>
      <name val="細明體"/>
      <family val="3"/>
    </font>
    <font>
      <b/>
      <sz val="12"/>
      <name val="Courier"/>
      <family val="3"/>
    </font>
    <font>
      <sz val="12"/>
      <name val="細明體"/>
      <family val="3"/>
    </font>
    <font>
      <sz val="14"/>
      <name val="細明體"/>
      <family val="3"/>
    </font>
    <font>
      <b/>
      <sz val="12"/>
      <name val="華康中黑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37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37" fontId="1" fillId="0" borderId="0" xfId="16">
      <alignment/>
      <protection/>
    </xf>
    <xf numFmtId="37" fontId="1" fillId="0" borderId="0" xfId="16" applyBorder="1">
      <alignment/>
      <protection/>
    </xf>
    <xf numFmtId="37" fontId="3" fillId="0" borderId="0" xfId="16" applyFont="1" applyAlignment="1" applyProtection="1" quotePrefix="1">
      <alignment horizontal="left"/>
      <protection/>
    </xf>
    <xf numFmtId="37" fontId="3" fillId="0" borderId="0" xfId="16" applyFont="1">
      <alignment/>
      <protection/>
    </xf>
    <xf numFmtId="37" fontId="5" fillId="0" borderId="0" xfId="16" applyFont="1">
      <alignment/>
      <protection/>
    </xf>
    <xf numFmtId="37" fontId="5" fillId="0" borderId="0" xfId="16" applyFont="1" applyBorder="1">
      <alignment/>
      <protection/>
    </xf>
    <xf numFmtId="37" fontId="5" fillId="0" borderId="0" xfId="16" applyFont="1" applyAlignment="1" applyProtection="1" quotePrefix="1">
      <alignment horizontal="left"/>
      <protection/>
    </xf>
    <xf numFmtId="37" fontId="6" fillId="0" borderId="0" xfId="16" applyFont="1" applyAlignment="1" quotePrefix="1">
      <alignment horizontal="center"/>
      <protection/>
    </xf>
    <xf numFmtId="37" fontId="5" fillId="0" borderId="1" xfId="16" applyFont="1" applyBorder="1" applyAlignment="1" applyProtection="1" quotePrefix="1">
      <alignment horizontal="left" vertical="center"/>
      <protection/>
    </xf>
    <xf numFmtId="37" fontId="5" fillId="0" borderId="1" xfId="16" applyFont="1" applyBorder="1" applyAlignment="1">
      <alignment vertical="center"/>
      <protection/>
    </xf>
    <xf numFmtId="37" fontId="5" fillId="0" borderId="2" xfId="16" applyFont="1" applyBorder="1" applyAlignment="1">
      <alignment vertical="center"/>
      <protection/>
    </xf>
    <xf numFmtId="37" fontId="5" fillId="0" borderId="3" xfId="16" applyFont="1" applyBorder="1" applyAlignment="1" quotePrefix="1">
      <alignment horizontal="left" vertical="center"/>
      <protection/>
    </xf>
    <xf numFmtId="37" fontId="5" fillId="0" borderId="3" xfId="16" applyFont="1" applyBorder="1" applyAlignment="1">
      <alignment vertical="center"/>
      <protection/>
    </xf>
    <xf numFmtId="37" fontId="5" fillId="0" borderId="4" xfId="16" applyFont="1" applyBorder="1" applyAlignment="1" applyProtection="1" quotePrefix="1">
      <alignment horizontal="distributed" vertical="center"/>
      <protection/>
    </xf>
    <xf numFmtId="37" fontId="5" fillId="0" borderId="5" xfId="16" applyFont="1" applyBorder="1" applyAlignment="1" applyProtection="1" quotePrefix="1">
      <alignment horizontal="distributed" vertical="center"/>
      <protection/>
    </xf>
    <xf numFmtId="37" fontId="5" fillId="0" borderId="6" xfId="16" applyFont="1" applyBorder="1" applyAlignment="1" applyProtection="1" quotePrefix="1">
      <alignment horizontal="distributed" vertical="center"/>
      <protection/>
    </xf>
    <xf numFmtId="37" fontId="1" fillId="0" borderId="0" xfId="16" applyAlignment="1" applyProtection="1" quotePrefix="1">
      <alignment horizontal="left"/>
      <protection/>
    </xf>
    <xf numFmtId="176" fontId="1" fillId="0" borderId="0" xfId="16" applyNumberFormat="1" applyBorder="1">
      <alignment/>
      <protection/>
    </xf>
    <xf numFmtId="176" fontId="1" fillId="0" borderId="0" xfId="16" applyNumberFormat="1" applyProtection="1">
      <alignment/>
      <protection/>
    </xf>
    <xf numFmtId="176" fontId="1" fillId="0" borderId="0" xfId="16" applyNumberFormat="1">
      <alignment/>
      <protection/>
    </xf>
    <xf numFmtId="37" fontId="7" fillId="0" borderId="0" xfId="16" applyFont="1" applyAlignment="1" applyProtection="1" quotePrefix="1">
      <alignment horizontal="center"/>
      <protection/>
    </xf>
    <xf numFmtId="176" fontId="8" fillId="0" borderId="0" xfId="16" applyNumberFormat="1" applyFont="1" applyBorder="1" applyAlignment="1" applyProtection="1">
      <alignment horizontal="right"/>
      <protection/>
    </xf>
    <xf numFmtId="176" fontId="8" fillId="0" borderId="0" xfId="0" applyNumberFormat="1" applyFont="1" applyFill="1" applyAlignment="1" applyProtection="1">
      <alignment horizontal="right"/>
      <protection/>
    </xf>
    <xf numFmtId="176" fontId="8" fillId="0" borderId="0" xfId="16" applyNumberFormat="1" applyFont="1" applyAlignment="1" applyProtection="1">
      <alignment horizontal="right"/>
      <protection/>
    </xf>
    <xf numFmtId="37" fontId="1" fillId="0" borderId="0" xfId="16" applyAlignment="1">
      <alignment/>
      <protection/>
    </xf>
    <xf numFmtId="37" fontId="5" fillId="0" borderId="0" xfId="16" applyFont="1" applyAlignment="1" applyProtection="1" quotePrefix="1">
      <alignment horizontal="distributed"/>
      <protection/>
    </xf>
    <xf numFmtId="176" fontId="9" fillId="0" borderId="0" xfId="16" applyNumberFormat="1" applyFont="1" applyBorder="1" applyAlignment="1" applyProtection="1">
      <alignment horizontal="right"/>
      <protection locked="0"/>
    </xf>
    <xf numFmtId="176" fontId="9" fillId="0" borderId="0" xfId="16" applyNumberFormat="1" applyFont="1" applyAlignment="1" applyProtection="1">
      <alignment horizontal="right"/>
      <protection locked="0"/>
    </xf>
    <xf numFmtId="176" fontId="9" fillId="0" borderId="0" xfId="16" applyNumberFormat="1" applyFont="1" applyAlignment="1" applyProtection="1">
      <alignment horizontal="right"/>
      <protection/>
    </xf>
    <xf numFmtId="176" fontId="9" fillId="0" borderId="0" xfId="0" applyNumberFormat="1" applyFont="1" applyFill="1" applyAlignment="1" applyProtection="1">
      <alignment horizontal="right"/>
      <protection/>
    </xf>
    <xf numFmtId="176" fontId="9" fillId="0" borderId="0" xfId="16" applyNumberFormat="1" applyFont="1" applyBorder="1" applyAlignment="1" applyProtection="1">
      <alignment horizontal="right"/>
      <protection/>
    </xf>
    <xf numFmtId="176" fontId="9" fillId="0" borderId="0" xfId="16" applyNumberFormat="1" applyFont="1" applyAlignment="1">
      <alignment horizontal="right"/>
      <protection/>
    </xf>
    <xf numFmtId="37" fontId="5" fillId="0" borderId="0" xfId="16" applyFont="1" applyAlignment="1" applyProtection="1">
      <alignment horizontal="distributed"/>
      <protection/>
    </xf>
    <xf numFmtId="37" fontId="5" fillId="0" borderId="0" xfId="16" applyFont="1" applyAlignment="1" applyProtection="1">
      <alignment horizontal="distributed" wrapText="1"/>
      <protection/>
    </xf>
    <xf numFmtId="37" fontId="10" fillId="0" borderId="0" xfId="16" applyFont="1" applyAlignment="1" applyProtection="1" quotePrefix="1">
      <alignment horizontal="distributed"/>
      <protection/>
    </xf>
    <xf numFmtId="37" fontId="5" fillId="0" borderId="0" xfId="16" applyFont="1" applyFill="1" applyAlignment="1" applyProtection="1" quotePrefix="1">
      <alignment horizontal="distributed"/>
      <protection/>
    </xf>
    <xf numFmtId="176" fontId="9" fillId="0" borderId="0" xfId="16" applyNumberFormat="1" applyFont="1" applyFill="1" applyBorder="1" applyAlignment="1" applyProtection="1">
      <alignment horizontal="right"/>
      <protection locked="0"/>
    </xf>
    <xf numFmtId="176" fontId="9" fillId="0" borderId="0" xfId="16" applyNumberFormat="1" applyFont="1" applyFill="1" applyAlignment="1" applyProtection="1">
      <alignment horizontal="right"/>
      <protection locked="0"/>
    </xf>
    <xf numFmtId="176" fontId="9" fillId="0" borderId="0" xfId="16" applyNumberFormat="1" applyFont="1" applyFill="1" applyAlignment="1" applyProtection="1">
      <alignment horizontal="right"/>
      <protection/>
    </xf>
    <xf numFmtId="176" fontId="9" fillId="0" borderId="0" xfId="15" applyNumberFormat="1" applyFont="1" applyAlignment="1" applyProtection="1">
      <alignment horizontal="right"/>
      <protection locked="0"/>
    </xf>
    <xf numFmtId="176" fontId="9" fillId="0" borderId="0" xfId="0" applyNumberFormat="1" applyFont="1" applyFill="1" applyAlignment="1" applyProtection="1">
      <alignment horizontal="right"/>
      <protection locked="0"/>
    </xf>
    <xf numFmtId="37" fontId="1" fillId="0" borderId="0" xfId="16" applyFill="1" applyAlignment="1">
      <alignment/>
      <protection/>
    </xf>
    <xf numFmtId="37" fontId="7" fillId="0" borderId="0" xfId="16" applyFont="1" applyBorder="1" applyAlignment="1" applyProtection="1" quotePrefix="1">
      <alignment horizontal="center"/>
      <protection/>
    </xf>
    <xf numFmtId="176" fontId="8" fillId="0" borderId="0" xfId="16" applyNumberFormat="1" applyFont="1" applyBorder="1" applyAlignment="1">
      <alignment horizontal="right"/>
      <protection/>
    </xf>
    <xf numFmtId="37" fontId="4" fillId="0" borderId="0" xfId="16" applyFont="1" applyBorder="1" applyAlignment="1">
      <alignment/>
      <protection/>
    </xf>
    <xf numFmtId="37" fontId="5" fillId="0" borderId="0" xfId="16" applyFont="1" applyBorder="1" applyAlignment="1" applyProtection="1">
      <alignment horizontal="distributed"/>
      <protection/>
    </xf>
    <xf numFmtId="37" fontId="1" fillId="0" borderId="0" xfId="16" applyBorder="1" applyAlignment="1">
      <alignment/>
      <protection/>
    </xf>
    <xf numFmtId="176" fontId="9" fillId="0" borderId="0" xfId="16" applyNumberFormat="1" applyFont="1" applyBorder="1" applyAlignment="1">
      <alignment horizontal="right"/>
      <protection/>
    </xf>
    <xf numFmtId="37" fontId="7" fillId="0" borderId="0" xfId="16" applyFont="1" applyBorder="1" applyAlignment="1" applyProtection="1" quotePrefix="1">
      <alignment horizontal="left"/>
      <protection/>
    </xf>
    <xf numFmtId="37" fontId="7" fillId="0" borderId="7" xfId="16" applyFont="1" applyBorder="1" applyAlignment="1" applyProtection="1" quotePrefix="1">
      <alignment horizontal="left"/>
      <protection/>
    </xf>
    <xf numFmtId="4" fontId="8" fillId="0" borderId="7" xfId="16" applyNumberFormat="1" applyFont="1" applyBorder="1" applyAlignment="1" applyProtection="1">
      <alignment horizontal="right"/>
      <protection/>
    </xf>
    <xf numFmtId="37" fontId="1" fillId="0" borderId="0" xfId="16" applyNumberFormat="1" applyProtection="1">
      <alignment/>
      <protection/>
    </xf>
    <xf numFmtId="37" fontId="5" fillId="0" borderId="0" xfId="16" applyFont="1" applyAlignment="1" applyProtection="1" quotePrefix="1">
      <alignment horizontal="distributed" wrapText="1"/>
      <protection/>
    </xf>
    <xf numFmtId="37" fontId="5" fillId="0" borderId="8" xfId="16" applyFont="1" applyBorder="1" applyAlignment="1">
      <alignment horizontal="distributed" vertical="center"/>
      <protection/>
    </xf>
    <xf numFmtId="37" fontId="1" fillId="0" borderId="9" xfId="16" applyBorder="1" applyAlignment="1">
      <alignment horizontal="distributed" vertical="center"/>
      <protection/>
    </xf>
    <xf numFmtId="37" fontId="1" fillId="0" borderId="5" xfId="16" applyBorder="1" applyAlignment="1">
      <alignment horizontal="distributed" vertical="center"/>
      <protection/>
    </xf>
    <xf numFmtId="37" fontId="5" fillId="0" borderId="2" xfId="16" applyFont="1" applyBorder="1" applyAlignment="1" applyProtection="1" quotePrefix="1">
      <alignment horizontal="distributed" vertical="center"/>
      <protection/>
    </xf>
    <xf numFmtId="37" fontId="1" fillId="0" borderId="3" xfId="16" applyBorder="1" applyAlignment="1">
      <alignment horizontal="distributed" vertical="center"/>
      <protection/>
    </xf>
    <xf numFmtId="37" fontId="1" fillId="0" borderId="1" xfId="16" applyBorder="1" applyAlignment="1">
      <alignment horizontal="distributed" vertical="center"/>
      <protection/>
    </xf>
    <xf numFmtId="37" fontId="5" fillId="0" borderId="10" xfId="16" applyFont="1" applyBorder="1" applyAlignment="1" applyProtection="1" quotePrefix="1">
      <alignment horizontal="distributed" vertical="center"/>
      <protection/>
    </xf>
    <xf numFmtId="37" fontId="1" fillId="0" borderId="11" xfId="16" applyBorder="1" applyAlignment="1">
      <alignment horizontal="distributed" vertical="center"/>
      <protection/>
    </xf>
    <xf numFmtId="37" fontId="1" fillId="0" borderId="12" xfId="16" applyBorder="1" applyAlignment="1">
      <alignment horizontal="distributed" vertical="center"/>
      <protection/>
    </xf>
    <xf numFmtId="37" fontId="1" fillId="0" borderId="11" xfId="16" applyBorder="1" applyAlignment="1">
      <alignment horizontal="distributed" vertical="center"/>
      <protection/>
    </xf>
    <xf numFmtId="37" fontId="1" fillId="0" borderId="12" xfId="16" applyBorder="1" applyAlignment="1">
      <alignment horizontal="distributed" vertical="center"/>
      <protection/>
    </xf>
    <xf numFmtId="37" fontId="5" fillId="0" borderId="13" xfId="16" applyFont="1" applyBorder="1" applyAlignment="1" applyProtection="1" quotePrefix="1">
      <alignment horizontal="distributed" vertical="center"/>
      <protection/>
    </xf>
    <xf numFmtId="37" fontId="1" fillId="0" borderId="14" xfId="16" applyBorder="1" applyAlignment="1">
      <alignment horizontal="distributed" vertical="center"/>
      <protection/>
    </xf>
    <xf numFmtId="37" fontId="1" fillId="0" borderId="15" xfId="16" applyBorder="1" applyAlignment="1">
      <alignment horizontal="distributed" vertical="center"/>
      <protection/>
    </xf>
    <xf numFmtId="37" fontId="1" fillId="0" borderId="16" xfId="16" applyBorder="1" applyAlignment="1">
      <alignment horizontal="distributed" vertical="center"/>
      <protection/>
    </xf>
    <xf numFmtId="37" fontId="5" fillId="0" borderId="13" xfId="16" applyNumberFormat="1" applyFont="1" applyBorder="1" applyAlignment="1" applyProtection="1" quotePrefix="1">
      <alignment horizontal="distributed" vertical="center"/>
      <protection/>
    </xf>
    <xf numFmtId="37" fontId="1" fillId="0" borderId="17" xfId="16" applyBorder="1" applyAlignment="1">
      <alignment horizontal="distributed" vertical="center"/>
      <protection/>
    </xf>
    <xf numFmtId="37" fontId="1" fillId="0" borderId="18" xfId="16" applyBorder="1" applyAlignment="1">
      <alignment horizontal="distributed" vertical="center"/>
      <protection/>
    </xf>
  </cellXfs>
  <cellStyles count="8">
    <cellStyle name="Normal" xfId="0"/>
    <cellStyle name="一般_b144" xfId="15"/>
    <cellStyle name="一般_乙144資本增減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="75" zoomScaleSheetLayoutView="75" workbookViewId="0" topLeftCell="A1">
      <selection activeCell="A2" sqref="A2"/>
    </sheetView>
  </sheetViews>
  <sheetFormatPr defaultColWidth="11.00390625" defaultRowHeight="16.5"/>
  <cols>
    <col min="1" max="1" width="37.25390625" style="1" customWidth="1"/>
    <col min="2" max="2" width="22.625" style="2" customWidth="1"/>
    <col min="3" max="3" width="17.875" style="1" customWidth="1"/>
    <col min="4" max="4" width="21.625" style="1" customWidth="1"/>
    <col min="5" max="5" width="18.125" style="1" customWidth="1"/>
    <col min="6" max="6" width="18.50390625" style="1" customWidth="1"/>
    <col min="7" max="7" width="13.00390625" style="1" customWidth="1"/>
    <col min="8" max="8" width="15.25390625" style="1" customWidth="1"/>
    <col min="9" max="9" width="11.00390625" style="1" customWidth="1"/>
    <col min="10" max="10" width="17.50390625" style="1" customWidth="1"/>
    <col min="11" max="11" width="10.375" style="1" customWidth="1"/>
    <col min="12" max="12" width="16.875" style="1" customWidth="1"/>
    <col min="13" max="13" width="18.25390625" style="1" customWidth="1"/>
    <col min="14" max="14" width="18.625" style="1" customWidth="1"/>
    <col min="15" max="15" width="22.25390625" style="1" customWidth="1"/>
    <col min="16" max="16" width="19.125" style="1" customWidth="1"/>
    <col min="17" max="17" width="24.625" style="1" customWidth="1"/>
    <col min="18" max="16384" width="11.00390625" style="1" customWidth="1"/>
  </cols>
  <sheetData>
    <row r="1" spans="4:9" ht="51.75" customHeight="1">
      <c r="D1" s="3" t="s">
        <v>21</v>
      </c>
      <c r="I1" s="4" t="s">
        <v>22</v>
      </c>
    </row>
    <row r="2" spans="1:17" ht="35.25" customHeight="1" thickBot="1">
      <c r="A2" s="5"/>
      <c r="B2" s="6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8" t="s">
        <v>23</v>
      </c>
    </row>
    <row r="3" spans="1:17" ht="31.5" customHeight="1">
      <c r="A3" s="54" t="s">
        <v>0</v>
      </c>
      <c r="B3" s="57" t="s">
        <v>1</v>
      </c>
      <c r="C3" s="58"/>
      <c r="D3" s="59"/>
      <c r="E3" s="9" t="s">
        <v>24</v>
      </c>
      <c r="F3" s="10"/>
      <c r="G3" s="10"/>
      <c r="H3" s="11"/>
      <c r="I3" s="12" t="s">
        <v>2</v>
      </c>
      <c r="J3" s="13"/>
      <c r="K3" s="13"/>
      <c r="L3" s="13"/>
      <c r="M3" s="13"/>
      <c r="N3" s="10"/>
      <c r="O3" s="57" t="s">
        <v>3</v>
      </c>
      <c r="P3" s="58"/>
      <c r="Q3" s="58"/>
    </row>
    <row r="4" spans="1:17" ht="27.75" customHeight="1">
      <c r="A4" s="55"/>
      <c r="B4" s="60" t="s">
        <v>4</v>
      </c>
      <c r="C4" s="60" t="s">
        <v>5</v>
      </c>
      <c r="D4" s="60" t="s">
        <v>6</v>
      </c>
      <c r="E4" s="65" t="s">
        <v>7</v>
      </c>
      <c r="F4" s="66"/>
      <c r="G4" s="65" t="s">
        <v>8</v>
      </c>
      <c r="H4" s="66"/>
      <c r="I4" s="65" t="s">
        <v>9</v>
      </c>
      <c r="J4" s="66"/>
      <c r="K4" s="65" t="s">
        <v>10</v>
      </c>
      <c r="L4" s="66"/>
      <c r="M4" s="65" t="s">
        <v>6</v>
      </c>
      <c r="N4" s="66"/>
      <c r="O4" s="60" t="s">
        <v>4</v>
      </c>
      <c r="P4" s="60" t="s">
        <v>5</v>
      </c>
      <c r="Q4" s="69" t="s">
        <v>6</v>
      </c>
    </row>
    <row r="5" spans="1:17" ht="17.25" customHeight="1">
      <c r="A5" s="55"/>
      <c r="B5" s="61"/>
      <c r="C5" s="63"/>
      <c r="D5" s="61"/>
      <c r="E5" s="67"/>
      <c r="F5" s="68"/>
      <c r="G5" s="67"/>
      <c r="H5" s="68"/>
      <c r="I5" s="67"/>
      <c r="J5" s="68"/>
      <c r="K5" s="67"/>
      <c r="L5" s="68"/>
      <c r="M5" s="67"/>
      <c r="N5" s="68"/>
      <c r="O5" s="61"/>
      <c r="P5" s="61"/>
      <c r="Q5" s="70"/>
    </row>
    <row r="6" spans="1:17" ht="26.25" customHeight="1" thickBot="1">
      <c r="A6" s="56"/>
      <c r="B6" s="62"/>
      <c r="C6" s="64"/>
      <c r="D6" s="62"/>
      <c r="E6" s="14" t="s">
        <v>11</v>
      </c>
      <c r="F6" s="15" t="s">
        <v>12</v>
      </c>
      <c r="G6" s="14" t="s">
        <v>11</v>
      </c>
      <c r="H6" s="16" t="s">
        <v>12</v>
      </c>
      <c r="I6" s="16" t="s">
        <v>11</v>
      </c>
      <c r="J6" s="15" t="s">
        <v>12</v>
      </c>
      <c r="K6" s="15" t="s">
        <v>11</v>
      </c>
      <c r="L6" s="15" t="s">
        <v>12</v>
      </c>
      <c r="M6" s="15" t="s">
        <v>11</v>
      </c>
      <c r="N6" s="15" t="s">
        <v>12</v>
      </c>
      <c r="O6" s="62"/>
      <c r="P6" s="62"/>
      <c r="Q6" s="71"/>
    </row>
    <row r="7" spans="1:17" ht="15" customHeight="1">
      <c r="A7" s="17" t="s">
        <v>13</v>
      </c>
      <c r="B7" s="18"/>
      <c r="C7" s="19"/>
      <c r="D7" s="19"/>
      <c r="E7" s="20"/>
      <c r="F7" s="20"/>
      <c r="G7" s="20"/>
      <c r="H7" s="19"/>
      <c r="I7" s="20"/>
      <c r="J7" s="20"/>
      <c r="K7" s="20"/>
      <c r="L7" s="20"/>
      <c r="M7" s="20"/>
      <c r="N7" s="19"/>
      <c r="O7" s="20"/>
      <c r="P7" s="19"/>
      <c r="Q7" s="19"/>
    </row>
    <row r="8" spans="1:17" s="25" customFormat="1" ht="30" customHeight="1">
      <c r="A8" s="21" t="s">
        <v>25</v>
      </c>
      <c r="B8" s="22">
        <f>B9</f>
        <v>80000000000</v>
      </c>
      <c r="C8" s="23">
        <f>C9</f>
        <v>0</v>
      </c>
      <c r="D8" s="24">
        <f>SUM(B8:C8)</f>
        <v>80000000000</v>
      </c>
      <c r="E8" s="23">
        <f aca="true" t="shared" si="0" ref="E8:L8">E9</f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>E8+G8+I8+K8</f>
        <v>0</v>
      </c>
      <c r="N8" s="23">
        <f>F8+H8+J8+L8</f>
        <v>0</v>
      </c>
      <c r="O8" s="24">
        <f>Q8-P8</f>
        <v>80000000000</v>
      </c>
      <c r="P8" s="23">
        <f>P9</f>
        <v>0</v>
      </c>
      <c r="Q8" s="24">
        <f>D8+M8+N8</f>
        <v>80000000000</v>
      </c>
    </row>
    <row r="9" spans="1:17" s="25" customFormat="1" ht="30.75" customHeight="1">
      <c r="A9" s="26" t="s">
        <v>14</v>
      </c>
      <c r="B9" s="27">
        <v>80000000000</v>
      </c>
      <c r="C9" s="28"/>
      <c r="D9" s="29">
        <f>SUM(B9:C9)</f>
        <v>80000000000</v>
      </c>
      <c r="E9" s="28"/>
      <c r="F9" s="28"/>
      <c r="G9" s="28"/>
      <c r="H9" s="28"/>
      <c r="I9" s="28"/>
      <c r="J9" s="28"/>
      <c r="K9" s="28"/>
      <c r="L9" s="28"/>
      <c r="M9" s="30">
        <f>E9+G9+I9+K9</f>
        <v>0</v>
      </c>
      <c r="N9" s="30">
        <f>F9+H9+J9+L9</f>
        <v>0</v>
      </c>
      <c r="O9" s="29">
        <f>Q9-P9</f>
        <v>80000000000</v>
      </c>
      <c r="P9" s="28"/>
      <c r="Q9" s="29">
        <f>D9+M9+N9</f>
        <v>80000000000</v>
      </c>
    </row>
    <row r="10" spans="1:17" s="25" customFormat="1" ht="15" customHeight="1">
      <c r="A10" s="26"/>
      <c r="B10" s="31"/>
      <c r="C10" s="29"/>
      <c r="D10" s="29"/>
      <c r="E10" s="32"/>
      <c r="F10" s="32"/>
      <c r="G10" s="32"/>
      <c r="H10" s="29"/>
      <c r="I10" s="32"/>
      <c r="J10" s="29"/>
      <c r="K10" s="32"/>
      <c r="L10" s="29"/>
      <c r="M10" s="32"/>
      <c r="N10" s="29"/>
      <c r="O10" s="29"/>
      <c r="P10" s="29"/>
      <c r="Q10" s="29"/>
    </row>
    <row r="11" spans="1:17" s="25" customFormat="1" ht="30" customHeight="1">
      <c r="A11" s="21" t="s">
        <v>26</v>
      </c>
      <c r="B11" s="22">
        <f aca="true" t="shared" si="1" ref="B11:Q11">SUM(B12:B16)</f>
        <v>667470806850</v>
      </c>
      <c r="C11" s="22">
        <f t="shared" si="1"/>
        <v>4062048375.33</v>
      </c>
      <c r="D11" s="22">
        <f t="shared" si="1"/>
        <v>671532855225.33</v>
      </c>
      <c r="E11" s="22">
        <f t="shared" si="1"/>
        <v>1891956000</v>
      </c>
      <c r="F11" s="23">
        <f t="shared" si="1"/>
        <v>51015356</v>
      </c>
      <c r="G11" s="23">
        <f t="shared" si="1"/>
        <v>114000</v>
      </c>
      <c r="H11" s="22">
        <f t="shared" si="1"/>
        <v>-12048491.75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2">
        <f t="shared" si="1"/>
        <v>0</v>
      </c>
      <c r="M11" s="22">
        <f t="shared" si="1"/>
        <v>1892070000</v>
      </c>
      <c r="N11" s="22">
        <f t="shared" si="1"/>
        <v>38966864.25</v>
      </c>
      <c r="O11" s="22">
        <f t="shared" si="1"/>
        <v>669970806850</v>
      </c>
      <c r="P11" s="22">
        <f t="shared" si="1"/>
        <v>3493085239.58</v>
      </c>
      <c r="Q11" s="22">
        <f t="shared" si="1"/>
        <v>673463892089.58</v>
      </c>
    </row>
    <row r="12" spans="1:17" s="25" customFormat="1" ht="30.75" customHeight="1">
      <c r="A12" s="33" t="s">
        <v>27</v>
      </c>
      <c r="B12" s="27">
        <v>78288192570</v>
      </c>
      <c r="C12" s="28"/>
      <c r="D12" s="29">
        <f>SUM(B12:C12)</f>
        <v>78288192570</v>
      </c>
      <c r="E12" s="28"/>
      <c r="F12" s="28"/>
      <c r="G12" s="28"/>
      <c r="H12" s="28"/>
      <c r="I12" s="28"/>
      <c r="J12" s="28"/>
      <c r="K12" s="28"/>
      <c r="L12" s="28"/>
      <c r="M12" s="30">
        <f aca="true" t="shared" si="2" ref="M12:N16">E12+G12+I12+K12</f>
        <v>0</v>
      </c>
      <c r="N12" s="30">
        <f t="shared" si="2"/>
        <v>0</v>
      </c>
      <c r="O12" s="29">
        <f>Q12-P12</f>
        <v>78288192570</v>
      </c>
      <c r="P12" s="28"/>
      <c r="Q12" s="29">
        <f>D12+M12+N12</f>
        <v>78288192570</v>
      </c>
    </row>
    <row r="13" spans="1:17" s="25" customFormat="1" ht="30.75" customHeight="1">
      <c r="A13" s="53" t="s">
        <v>28</v>
      </c>
      <c r="B13" s="27">
        <v>130100000000</v>
      </c>
      <c r="C13" s="28"/>
      <c r="D13" s="29">
        <f>SUM(B13:C13)</f>
        <v>130100000000</v>
      </c>
      <c r="E13" s="28"/>
      <c r="F13" s="28"/>
      <c r="G13" s="28"/>
      <c r="H13" s="28"/>
      <c r="I13" s="28"/>
      <c r="J13" s="28"/>
      <c r="K13" s="28"/>
      <c r="L13" s="28"/>
      <c r="M13" s="30">
        <f t="shared" si="2"/>
        <v>0</v>
      </c>
      <c r="N13" s="30">
        <f t="shared" si="2"/>
        <v>0</v>
      </c>
      <c r="O13" s="29">
        <f>Q13-P13</f>
        <v>130100000000</v>
      </c>
      <c r="P13" s="28"/>
      <c r="Q13" s="29">
        <f>D13+M13+N13</f>
        <v>130100000000</v>
      </c>
    </row>
    <row r="14" spans="1:17" s="25" customFormat="1" ht="30.75" customHeight="1">
      <c r="A14" s="33" t="s">
        <v>29</v>
      </c>
      <c r="B14" s="27">
        <v>330000000000</v>
      </c>
      <c r="C14" s="28"/>
      <c r="D14" s="29">
        <f>SUM(B14:C14)</f>
        <v>330000000000</v>
      </c>
      <c r="E14" s="28"/>
      <c r="F14" s="28"/>
      <c r="G14" s="28"/>
      <c r="H14" s="28"/>
      <c r="I14" s="28"/>
      <c r="J14" s="28"/>
      <c r="K14" s="28"/>
      <c r="L14" s="28"/>
      <c r="M14" s="30">
        <f t="shared" si="2"/>
        <v>0</v>
      </c>
      <c r="N14" s="30">
        <f t="shared" si="2"/>
        <v>0</v>
      </c>
      <c r="O14" s="29">
        <f>Q14-P14</f>
        <v>330000000000</v>
      </c>
      <c r="P14" s="28"/>
      <c r="Q14" s="29">
        <f>D14+M14+N14</f>
        <v>330000000000</v>
      </c>
    </row>
    <row r="15" spans="1:17" s="25" customFormat="1" ht="30.75" customHeight="1">
      <c r="A15" s="26" t="s">
        <v>15</v>
      </c>
      <c r="B15" s="27">
        <v>9082614280</v>
      </c>
      <c r="C15" s="28"/>
      <c r="D15" s="29">
        <f>SUM(B15:C15)</f>
        <v>9082614280</v>
      </c>
      <c r="E15" s="28"/>
      <c r="F15" s="28"/>
      <c r="G15" s="28"/>
      <c r="H15" s="28"/>
      <c r="I15" s="28"/>
      <c r="J15" s="28"/>
      <c r="K15" s="28"/>
      <c r="L15" s="28"/>
      <c r="M15" s="30">
        <f t="shared" si="2"/>
        <v>0</v>
      </c>
      <c r="N15" s="30">
        <f t="shared" si="2"/>
        <v>0</v>
      </c>
      <c r="O15" s="29">
        <f>Q15-P15</f>
        <v>9082614280</v>
      </c>
      <c r="P15" s="28"/>
      <c r="Q15" s="29">
        <f>D15+M15+N15</f>
        <v>9082614280</v>
      </c>
    </row>
    <row r="16" spans="1:17" s="25" customFormat="1" ht="30.75" customHeight="1">
      <c r="A16" s="34" t="s">
        <v>30</v>
      </c>
      <c r="B16" s="27">
        <v>120000000000</v>
      </c>
      <c r="C16" s="28">
        <v>4062048375.33</v>
      </c>
      <c r="D16" s="29">
        <f>SUM(B16:C16)</f>
        <v>124062048375.33</v>
      </c>
      <c r="E16" s="28">
        <v>1891956000</v>
      </c>
      <c r="F16" s="28">
        <v>51015356</v>
      </c>
      <c r="G16" s="28">
        <v>114000</v>
      </c>
      <c r="H16" s="28">
        <v>-12048491.75</v>
      </c>
      <c r="I16" s="28"/>
      <c r="J16" s="28"/>
      <c r="K16" s="28"/>
      <c r="L16" s="28"/>
      <c r="M16" s="29">
        <f t="shared" si="2"/>
        <v>1892070000</v>
      </c>
      <c r="N16" s="29">
        <f t="shared" si="2"/>
        <v>38966864.25</v>
      </c>
      <c r="O16" s="29">
        <f>Q16-P16</f>
        <v>122500000000</v>
      </c>
      <c r="P16" s="28">
        <v>3493085239.58</v>
      </c>
      <c r="Q16" s="29">
        <f>D16+M16+N16</f>
        <v>125993085239.58</v>
      </c>
    </row>
    <row r="17" spans="1:17" s="25" customFormat="1" ht="15" customHeight="1">
      <c r="A17" s="35"/>
      <c r="B17" s="31"/>
      <c r="C17" s="29"/>
      <c r="D17" s="29"/>
      <c r="E17" s="29"/>
      <c r="F17" s="29"/>
      <c r="G17" s="29"/>
      <c r="H17" s="29"/>
      <c r="I17" s="29"/>
      <c r="J17" s="29"/>
      <c r="K17" s="32"/>
      <c r="L17" s="29"/>
      <c r="M17" s="29"/>
      <c r="N17" s="29"/>
      <c r="O17" s="29"/>
      <c r="P17" s="29"/>
      <c r="Q17" s="29"/>
    </row>
    <row r="18" spans="1:17" s="25" customFormat="1" ht="30" customHeight="1">
      <c r="A18" s="21" t="s">
        <v>31</v>
      </c>
      <c r="B18" s="22">
        <f aca="true" t="shared" si="3" ref="B18:L18">SUM(B19:B24)</f>
        <v>172100000000</v>
      </c>
      <c r="C18" s="23">
        <f t="shared" si="3"/>
        <v>0</v>
      </c>
      <c r="D18" s="22">
        <f t="shared" si="3"/>
        <v>172100000000</v>
      </c>
      <c r="E18" s="22">
        <f t="shared" si="3"/>
        <v>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3">
        <f aca="true" t="shared" si="4" ref="M18:N24">E18+G18+I18+K18</f>
        <v>0</v>
      </c>
      <c r="N18" s="23">
        <f t="shared" si="4"/>
        <v>0</v>
      </c>
      <c r="O18" s="24">
        <f>SUM(O19:O24)</f>
        <v>172100000000</v>
      </c>
      <c r="P18" s="23">
        <f>SUM(P19:P24)</f>
        <v>0</v>
      </c>
      <c r="Q18" s="24">
        <f>SUM(Q19:Q24)</f>
        <v>172100000000</v>
      </c>
    </row>
    <row r="19" spans="1:17" s="42" customFormat="1" ht="30.75" customHeight="1">
      <c r="A19" s="36" t="s">
        <v>16</v>
      </c>
      <c r="B19" s="37">
        <v>12000000000</v>
      </c>
      <c r="C19" s="38"/>
      <c r="D19" s="39">
        <f aca="true" t="shared" si="5" ref="D19:D24">SUM(B19:C19)</f>
        <v>12000000000</v>
      </c>
      <c r="E19" s="40"/>
      <c r="F19" s="40"/>
      <c r="G19" s="40"/>
      <c r="H19" s="40"/>
      <c r="I19" s="40"/>
      <c r="J19" s="40"/>
      <c r="K19" s="40"/>
      <c r="L19" s="40"/>
      <c r="M19" s="30">
        <f t="shared" si="4"/>
        <v>0</v>
      </c>
      <c r="N19" s="30">
        <f t="shared" si="4"/>
        <v>0</v>
      </c>
      <c r="O19" s="39">
        <f aca="true" t="shared" si="6" ref="O19:O24">Q19-P19</f>
        <v>12000000000</v>
      </c>
      <c r="P19" s="41"/>
      <c r="Q19" s="39">
        <f aca="true" t="shared" si="7" ref="Q19:Q24">D19+M19+N19</f>
        <v>12000000000</v>
      </c>
    </row>
    <row r="20" spans="1:17" s="25" customFormat="1" ht="30.75" customHeight="1">
      <c r="A20" s="33" t="s">
        <v>32</v>
      </c>
      <c r="B20" s="27">
        <v>10000000000</v>
      </c>
      <c r="C20" s="28"/>
      <c r="D20" s="39">
        <f t="shared" si="5"/>
        <v>10000000000</v>
      </c>
      <c r="E20" s="40"/>
      <c r="F20" s="40"/>
      <c r="G20" s="40"/>
      <c r="H20" s="40"/>
      <c r="I20" s="40"/>
      <c r="J20" s="40"/>
      <c r="K20" s="40"/>
      <c r="L20" s="40"/>
      <c r="M20" s="30">
        <f t="shared" si="4"/>
        <v>0</v>
      </c>
      <c r="N20" s="30">
        <f t="shared" si="4"/>
        <v>0</v>
      </c>
      <c r="O20" s="39">
        <f t="shared" si="6"/>
        <v>10000000000</v>
      </c>
      <c r="P20" s="41"/>
      <c r="Q20" s="39">
        <f t="shared" si="7"/>
        <v>10000000000</v>
      </c>
    </row>
    <row r="21" spans="1:17" s="25" customFormat="1" ht="30.75" customHeight="1">
      <c r="A21" s="33" t="s">
        <v>33</v>
      </c>
      <c r="B21" s="27">
        <v>90000000000</v>
      </c>
      <c r="C21" s="28"/>
      <c r="D21" s="39">
        <f t="shared" si="5"/>
        <v>90000000000</v>
      </c>
      <c r="E21" s="40"/>
      <c r="F21" s="40"/>
      <c r="G21" s="40"/>
      <c r="H21" s="40"/>
      <c r="I21" s="40"/>
      <c r="J21" s="40"/>
      <c r="K21" s="40"/>
      <c r="L21" s="40"/>
      <c r="M21" s="30">
        <f t="shared" si="4"/>
        <v>0</v>
      </c>
      <c r="N21" s="30">
        <f t="shared" si="4"/>
        <v>0</v>
      </c>
      <c r="O21" s="39">
        <f t="shared" si="6"/>
        <v>90000000000</v>
      </c>
      <c r="P21" s="41"/>
      <c r="Q21" s="39">
        <f t="shared" si="7"/>
        <v>90000000000</v>
      </c>
    </row>
    <row r="22" spans="1:17" s="25" customFormat="1" ht="30.75" customHeight="1">
      <c r="A22" s="33" t="s">
        <v>34</v>
      </c>
      <c r="B22" s="27">
        <v>25000000000</v>
      </c>
      <c r="C22" s="28"/>
      <c r="D22" s="39">
        <f t="shared" si="5"/>
        <v>25000000000</v>
      </c>
      <c r="E22" s="40"/>
      <c r="F22" s="40"/>
      <c r="G22" s="40"/>
      <c r="H22" s="40"/>
      <c r="I22" s="40"/>
      <c r="J22" s="40"/>
      <c r="K22" s="40"/>
      <c r="L22" s="40"/>
      <c r="M22" s="30">
        <f t="shared" si="4"/>
        <v>0</v>
      </c>
      <c r="N22" s="30">
        <f t="shared" si="4"/>
        <v>0</v>
      </c>
      <c r="O22" s="39">
        <f t="shared" si="6"/>
        <v>25000000000</v>
      </c>
      <c r="P22" s="41"/>
      <c r="Q22" s="39">
        <f t="shared" si="7"/>
        <v>25000000000</v>
      </c>
    </row>
    <row r="23" spans="1:17" s="25" customFormat="1" ht="30.75" customHeight="1">
      <c r="A23" s="26" t="s">
        <v>17</v>
      </c>
      <c r="B23" s="27">
        <v>100000000</v>
      </c>
      <c r="C23" s="28"/>
      <c r="D23" s="39">
        <f t="shared" si="5"/>
        <v>100000000</v>
      </c>
      <c r="E23" s="40"/>
      <c r="F23" s="40"/>
      <c r="G23" s="40"/>
      <c r="H23" s="40"/>
      <c r="I23" s="40"/>
      <c r="J23" s="40"/>
      <c r="K23" s="40"/>
      <c r="L23" s="40"/>
      <c r="M23" s="30">
        <f t="shared" si="4"/>
        <v>0</v>
      </c>
      <c r="N23" s="30">
        <f t="shared" si="4"/>
        <v>0</v>
      </c>
      <c r="O23" s="39">
        <f t="shared" si="6"/>
        <v>100000000</v>
      </c>
      <c r="P23" s="41"/>
      <c r="Q23" s="39">
        <f t="shared" si="7"/>
        <v>100000000</v>
      </c>
    </row>
    <row r="24" spans="1:17" s="25" customFormat="1" ht="30.75" customHeight="1">
      <c r="A24" s="36" t="s">
        <v>35</v>
      </c>
      <c r="B24" s="27">
        <v>35000000000</v>
      </c>
      <c r="C24" s="28"/>
      <c r="D24" s="39">
        <f t="shared" si="5"/>
        <v>35000000000</v>
      </c>
      <c r="E24" s="40"/>
      <c r="F24" s="40"/>
      <c r="G24" s="40"/>
      <c r="H24" s="40"/>
      <c r="I24" s="40"/>
      <c r="J24" s="40"/>
      <c r="K24" s="40"/>
      <c r="L24" s="40"/>
      <c r="M24" s="30">
        <f t="shared" si="4"/>
        <v>0</v>
      </c>
      <c r="N24" s="30">
        <f t="shared" si="4"/>
        <v>0</v>
      </c>
      <c r="O24" s="39">
        <f t="shared" si="6"/>
        <v>35000000000</v>
      </c>
      <c r="P24" s="41"/>
      <c r="Q24" s="39">
        <f t="shared" si="7"/>
        <v>35000000000</v>
      </c>
    </row>
    <row r="25" spans="1:17" s="25" customFormat="1" ht="15" customHeight="1">
      <c r="A25" s="36"/>
      <c r="B25" s="31"/>
      <c r="C25" s="29"/>
      <c r="D25" s="29"/>
      <c r="E25" s="29"/>
      <c r="F25" s="29"/>
      <c r="G25" s="29"/>
      <c r="H25" s="29"/>
      <c r="I25" s="29"/>
      <c r="J25" s="29"/>
      <c r="K25" s="32"/>
      <c r="L25" s="29"/>
      <c r="M25" s="29"/>
      <c r="N25" s="29"/>
      <c r="O25" s="39"/>
      <c r="P25" s="29"/>
      <c r="Q25" s="29"/>
    </row>
    <row r="26" spans="1:17" s="25" customFormat="1" ht="30" customHeight="1">
      <c r="A26" s="21" t="s">
        <v>36</v>
      </c>
      <c r="B26" s="22">
        <f aca="true" t="shared" si="8" ref="B26:Q26">SUM(B27:B32)</f>
        <v>286334799030.64996</v>
      </c>
      <c r="C26" s="23">
        <f t="shared" si="8"/>
        <v>0</v>
      </c>
      <c r="D26" s="22">
        <f t="shared" si="8"/>
        <v>286334799030.64996</v>
      </c>
      <c r="E26" s="22">
        <f t="shared" si="8"/>
        <v>4981895000</v>
      </c>
      <c r="F26" s="22">
        <f t="shared" si="8"/>
        <v>8472551925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>
        <f t="shared" si="8"/>
        <v>0</v>
      </c>
      <c r="K26" s="23">
        <f t="shared" si="8"/>
        <v>0</v>
      </c>
      <c r="L26" s="23">
        <f t="shared" si="8"/>
        <v>0</v>
      </c>
      <c r="M26" s="22">
        <f t="shared" si="8"/>
        <v>4981895000</v>
      </c>
      <c r="N26" s="22">
        <f t="shared" si="8"/>
        <v>8472551925</v>
      </c>
      <c r="O26" s="24">
        <f t="shared" si="8"/>
        <v>299789245955.64996</v>
      </c>
      <c r="P26" s="23">
        <f t="shared" si="8"/>
        <v>0</v>
      </c>
      <c r="Q26" s="24">
        <f t="shared" si="8"/>
        <v>299789245955.64996</v>
      </c>
    </row>
    <row r="27" spans="1:17" s="25" customFormat="1" ht="42" customHeight="1">
      <c r="A27" s="34" t="s">
        <v>37</v>
      </c>
      <c r="B27" s="27">
        <v>40000000000</v>
      </c>
      <c r="C27" s="28"/>
      <c r="D27" s="29">
        <f aca="true" t="shared" si="9" ref="D27:D32">SUM(B27:C27)</f>
        <v>40000000000</v>
      </c>
      <c r="E27" s="28"/>
      <c r="F27" s="28"/>
      <c r="G27" s="40"/>
      <c r="H27" s="40"/>
      <c r="I27" s="40"/>
      <c r="J27" s="40"/>
      <c r="K27" s="40"/>
      <c r="L27" s="40"/>
      <c r="M27" s="30">
        <f aca="true" t="shared" si="10" ref="M27:N32">E27+G27+I27+K27</f>
        <v>0</v>
      </c>
      <c r="N27" s="30">
        <f t="shared" si="10"/>
        <v>0</v>
      </c>
      <c r="O27" s="29">
        <f aca="true" t="shared" si="11" ref="O27:O32">Q27-P27</f>
        <v>40000000000</v>
      </c>
      <c r="P27" s="41"/>
      <c r="Q27" s="29">
        <f aca="true" t="shared" si="12" ref="Q27:Q32">D27+M27+N27</f>
        <v>40000000000</v>
      </c>
    </row>
    <row r="28" spans="1:17" s="42" customFormat="1" ht="30.75" customHeight="1">
      <c r="A28" s="36" t="s">
        <v>38</v>
      </c>
      <c r="B28" s="37">
        <v>94833166963.5</v>
      </c>
      <c r="C28" s="38"/>
      <c r="D28" s="29">
        <f t="shared" si="9"/>
        <v>94833166963.5</v>
      </c>
      <c r="E28" s="38">
        <v>4888690000</v>
      </c>
      <c r="F28" s="38">
        <v>290257000</v>
      </c>
      <c r="G28" s="40"/>
      <c r="H28" s="40"/>
      <c r="I28" s="40"/>
      <c r="J28" s="40"/>
      <c r="K28" s="40"/>
      <c r="L28" s="40"/>
      <c r="M28" s="29">
        <f t="shared" si="10"/>
        <v>4888690000</v>
      </c>
      <c r="N28" s="29">
        <f t="shared" si="10"/>
        <v>290257000</v>
      </c>
      <c r="O28" s="29">
        <f t="shared" si="11"/>
        <v>100012113963.5</v>
      </c>
      <c r="P28" s="41"/>
      <c r="Q28" s="39">
        <f t="shared" si="12"/>
        <v>100012113963.5</v>
      </c>
    </row>
    <row r="29" spans="1:17" s="25" customFormat="1" ht="30.75" customHeight="1">
      <c r="A29" s="33" t="s">
        <v>39</v>
      </c>
      <c r="B29" s="27">
        <v>34410981076.41</v>
      </c>
      <c r="C29" s="28"/>
      <c r="D29" s="29">
        <f t="shared" si="9"/>
        <v>34410981076.41</v>
      </c>
      <c r="E29" s="28">
        <v>93205000</v>
      </c>
      <c r="F29" s="28">
        <v>-607263040</v>
      </c>
      <c r="G29" s="40"/>
      <c r="H29" s="40"/>
      <c r="I29" s="40"/>
      <c r="J29" s="40"/>
      <c r="K29" s="40"/>
      <c r="L29" s="40"/>
      <c r="M29" s="30">
        <f t="shared" si="10"/>
        <v>93205000</v>
      </c>
      <c r="N29" s="29">
        <f t="shared" si="10"/>
        <v>-607263040</v>
      </c>
      <c r="O29" s="29">
        <f t="shared" si="11"/>
        <v>33896923036.410004</v>
      </c>
      <c r="P29" s="41"/>
      <c r="Q29" s="29">
        <f t="shared" si="12"/>
        <v>33896923036.410004</v>
      </c>
    </row>
    <row r="30" spans="1:17" s="25" customFormat="1" ht="30.75" customHeight="1">
      <c r="A30" s="33" t="s">
        <v>40</v>
      </c>
      <c r="B30" s="27">
        <v>40626720394.77</v>
      </c>
      <c r="C30" s="28"/>
      <c r="D30" s="29">
        <f t="shared" si="9"/>
        <v>40626720394.77</v>
      </c>
      <c r="E30" s="28"/>
      <c r="F30" s="28">
        <v>297784224</v>
      </c>
      <c r="G30" s="40"/>
      <c r="H30" s="40"/>
      <c r="I30" s="40"/>
      <c r="J30" s="40"/>
      <c r="K30" s="40"/>
      <c r="L30" s="40"/>
      <c r="M30" s="30">
        <f t="shared" si="10"/>
        <v>0</v>
      </c>
      <c r="N30" s="29">
        <f t="shared" si="10"/>
        <v>297784224</v>
      </c>
      <c r="O30" s="29">
        <f t="shared" si="11"/>
        <v>40924504618.77</v>
      </c>
      <c r="P30" s="41"/>
      <c r="Q30" s="29">
        <f t="shared" si="12"/>
        <v>40924504618.77</v>
      </c>
    </row>
    <row r="31" spans="1:17" s="25" customFormat="1" ht="30.75" customHeight="1">
      <c r="A31" s="33" t="s">
        <v>41</v>
      </c>
      <c r="B31" s="27">
        <v>67255237883.05</v>
      </c>
      <c r="C31" s="28"/>
      <c r="D31" s="29">
        <f t="shared" si="9"/>
        <v>67255237883.05</v>
      </c>
      <c r="E31" s="28"/>
      <c r="F31" s="28">
        <v>8427701000</v>
      </c>
      <c r="G31" s="40"/>
      <c r="H31" s="40"/>
      <c r="I31" s="40"/>
      <c r="J31" s="40"/>
      <c r="K31" s="40"/>
      <c r="L31" s="40"/>
      <c r="M31" s="29">
        <f t="shared" si="10"/>
        <v>0</v>
      </c>
      <c r="N31" s="29">
        <f t="shared" si="10"/>
        <v>8427701000</v>
      </c>
      <c r="O31" s="29">
        <f t="shared" si="11"/>
        <v>75682938883.05</v>
      </c>
      <c r="P31" s="41"/>
      <c r="Q31" s="29">
        <f t="shared" si="12"/>
        <v>75682938883.05</v>
      </c>
    </row>
    <row r="32" spans="1:17" s="25" customFormat="1" ht="30.75" customHeight="1">
      <c r="A32" s="33" t="s">
        <v>42</v>
      </c>
      <c r="B32" s="27">
        <v>9208692712.92</v>
      </c>
      <c r="C32" s="28"/>
      <c r="D32" s="29">
        <f t="shared" si="9"/>
        <v>9208692712.92</v>
      </c>
      <c r="E32" s="28"/>
      <c r="F32" s="28">
        <v>64072741</v>
      </c>
      <c r="G32" s="40"/>
      <c r="H32" s="40"/>
      <c r="I32" s="40"/>
      <c r="J32" s="40"/>
      <c r="K32" s="40"/>
      <c r="L32" s="40"/>
      <c r="M32" s="29">
        <f t="shared" si="10"/>
        <v>0</v>
      </c>
      <c r="N32" s="30">
        <f t="shared" si="10"/>
        <v>64072741</v>
      </c>
      <c r="O32" s="29">
        <f t="shared" si="11"/>
        <v>9272765453.92</v>
      </c>
      <c r="P32" s="41"/>
      <c r="Q32" s="29">
        <f t="shared" si="12"/>
        <v>9272765453.92</v>
      </c>
    </row>
    <row r="33" spans="1:17" s="25" customFormat="1" ht="15" customHeight="1">
      <c r="A33" s="33"/>
      <c r="B33" s="31"/>
      <c r="C33" s="29"/>
      <c r="D33" s="31"/>
      <c r="E33" s="29"/>
      <c r="F33" s="29"/>
      <c r="G33" s="29"/>
      <c r="H33" s="29"/>
      <c r="I33" s="29"/>
      <c r="J33" s="29"/>
      <c r="K33" s="32"/>
      <c r="L33" s="29"/>
      <c r="M33" s="29"/>
      <c r="N33" s="29"/>
      <c r="O33" s="29"/>
      <c r="P33" s="29"/>
      <c r="Q33" s="29"/>
    </row>
    <row r="34" spans="1:17" s="25" customFormat="1" ht="30" customHeight="1">
      <c r="A34" s="43" t="s">
        <v>43</v>
      </c>
      <c r="B34" s="44">
        <f aca="true" t="shared" si="13" ref="B34:Q34">B35</f>
        <v>8610601270</v>
      </c>
      <c r="C34" s="23">
        <f t="shared" si="13"/>
        <v>0</v>
      </c>
      <c r="D34" s="44">
        <f t="shared" si="13"/>
        <v>8610601270</v>
      </c>
      <c r="E34" s="23">
        <f t="shared" si="13"/>
        <v>0</v>
      </c>
      <c r="F34" s="23">
        <f t="shared" si="13"/>
        <v>0</v>
      </c>
      <c r="G34" s="23">
        <f t="shared" si="13"/>
        <v>0</v>
      </c>
      <c r="H34" s="44">
        <f t="shared" si="13"/>
        <v>0</v>
      </c>
      <c r="I34" s="23">
        <f t="shared" si="13"/>
        <v>0</v>
      </c>
      <c r="J34" s="44">
        <f t="shared" si="13"/>
        <v>0</v>
      </c>
      <c r="K34" s="23">
        <f t="shared" si="13"/>
        <v>0</v>
      </c>
      <c r="L34" s="23">
        <f t="shared" si="13"/>
        <v>0</v>
      </c>
      <c r="M34" s="23">
        <f t="shared" si="13"/>
        <v>0</v>
      </c>
      <c r="N34" s="23">
        <f t="shared" si="13"/>
        <v>0</v>
      </c>
      <c r="O34" s="44">
        <f t="shared" si="13"/>
        <v>8610601270</v>
      </c>
      <c r="P34" s="23">
        <f t="shared" si="13"/>
        <v>0</v>
      </c>
      <c r="Q34" s="44">
        <f t="shared" si="13"/>
        <v>8610601270</v>
      </c>
    </row>
    <row r="35" spans="1:17" s="25" customFormat="1" ht="30.75" customHeight="1">
      <c r="A35" s="33" t="s">
        <v>18</v>
      </c>
      <c r="B35" s="27">
        <v>8610601270</v>
      </c>
      <c r="C35" s="28"/>
      <c r="D35" s="29">
        <f>SUM(B35:C35)</f>
        <v>8610601270</v>
      </c>
      <c r="E35" s="28"/>
      <c r="F35" s="28"/>
      <c r="G35" s="28"/>
      <c r="H35" s="28"/>
      <c r="I35" s="28"/>
      <c r="J35" s="28"/>
      <c r="K35" s="28"/>
      <c r="L35" s="28"/>
      <c r="M35" s="30">
        <f>E35+G35+I35+K35</f>
        <v>0</v>
      </c>
      <c r="N35" s="30">
        <f>F35+H35+J35+L35</f>
        <v>0</v>
      </c>
      <c r="O35" s="29">
        <f>Q35-P35</f>
        <v>8610601270</v>
      </c>
      <c r="P35" s="28"/>
      <c r="Q35" s="29">
        <f>D35+M35+N35</f>
        <v>8610601270</v>
      </c>
    </row>
    <row r="36" spans="1:17" s="25" customFormat="1" ht="15" customHeight="1">
      <c r="A36" s="33"/>
      <c r="B36" s="31"/>
      <c r="C36" s="29"/>
      <c r="D36" s="29"/>
      <c r="E36" s="29"/>
      <c r="F36" s="29"/>
      <c r="G36" s="29"/>
      <c r="H36" s="29"/>
      <c r="I36" s="29"/>
      <c r="J36" s="29"/>
      <c r="K36" s="32"/>
      <c r="L36" s="29"/>
      <c r="M36" s="29"/>
      <c r="N36" s="29"/>
      <c r="O36" s="29"/>
      <c r="P36" s="29"/>
      <c r="Q36" s="29"/>
    </row>
    <row r="37" spans="1:17" s="45" customFormat="1" ht="30" customHeight="1">
      <c r="A37" s="43" t="s">
        <v>44</v>
      </c>
      <c r="B37" s="44">
        <f aca="true" t="shared" si="14" ref="B37:Q37">B38</f>
        <v>1439144714.52</v>
      </c>
      <c r="C37" s="23">
        <f t="shared" si="14"/>
        <v>0</v>
      </c>
      <c r="D37" s="44">
        <f t="shared" si="14"/>
        <v>1439144714.52</v>
      </c>
      <c r="E37" s="44">
        <f t="shared" si="14"/>
        <v>852544000</v>
      </c>
      <c r="F37" s="23">
        <f t="shared" si="14"/>
        <v>0</v>
      </c>
      <c r="G37" s="23">
        <f t="shared" si="14"/>
        <v>0</v>
      </c>
      <c r="H37" s="23">
        <f t="shared" si="14"/>
        <v>0</v>
      </c>
      <c r="I37" s="23">
        <f t="shared" si="14"/>
        <v>0</v>
      </c>
      <c r="J37" s="23">
        <f t="shared" si="14"/>
        <v>0</v>
      </c>
      <c r="K37" s="23">
        <f t="shared" si="14"/>
        <v>0</v>
      </c>
      <c r="L37" s="23">
        <f t="shared" si="14"/>
        <v>0</v>
      </c>
      <c r="M37" s="44">
        <f t="shared" si="14"/>
        <v>852544000</v>
      </c>
      <c r="N37" s="23">
        <f t="shared" si="14"/>
        <v>0</v>
      </c>
      <c r="O37" s="44">
        <f t="shared" si="14"/>
        <v>2291688714.52</v>
      </c>
      <c r="P37" s="23">
        <f t="shared" si="14"/>
        <v>0</v>
      </c>
      <c r="Q37" s="44">
        <f t="shared" si="14"/>
        <v>2291688714.52</v>
      </c>
    </row>
    <row r="38" spans="1:17" s="47" customFormat="1" ht="30.75" customHeight="1">
      <c r="A38" s="46" t="s">
        <v>19</v>
      </c>
      <c r="B38" s="27">
        <v>1439144714.52</v>
      </c>
      <c r="C38" s="27"/>
      <c r="D38" s="31">
        <f>SUM(B38:C38)</f>
        <v>1439144714.52</v>
      </c>
      <c r="E38" s="27">
        <v>852544000</v>
      </c>
      <c r="F38" s="27"/>
      <c r="G38" s="27"/>
      <c r="H38" s="27"/>
      <c r="I38" s="27"/>
      <c r="J38" s="27"/>
      <c r="K38" s="27"/>
      <c r="L38" s="27"/>
      <c r="M38" s="31">
        <f>E38+G38+I38+K38</f>
        <v>852544000</v>
      </c>
      <c r="N38" s="30">
        <f>F38+H38+J38+L38</f>
        <v>0</v>
      </c>
      <c r="O38" s="30">
        <f>Q38-P38</f>
        <v>2291688714.52</v>
      </c>
      <c r="P38" s="27"/>
      <c r="Q38" s="31">
        <f>D38+M38+N38</f>
        <v>2291688714.52</v>
      </c>
    </row>
    <row r="39" spans="1:17" s="47" customFormat="1" ht="15" customHeight="1">
      <c r="A39" s="46"/>
      <c r="B39" s="31"/>
      <c r="C39" s="31"/>
      <c r="D39" s="31"/>
      <c r="E39" s="31"/>
      <c r="F39" s="31"/>
      <c r="G39" s="31"/>
      <c r="H39" s="31"/>
      <c r="I39" s="31"/>
      <c r="J39" s="31"/>
      <c r="K39" s="48"/>
      <c r="L39" s="31"/>
      <c r="M39" s="31"/>
      <c r="N39" s="31"/>
      <c r="O39" s="31"/>
      <c r="P39" s="31"/>
      <c r="Q39" s="31"/>
    </row>
    <row r="40" spans="1:17" s="47" customFormat="1" ht="30" customHeight="1">
      <c r="A40" s="43" t="s">
        <v>45</v>
      </c>
      <c r="B40" s="22">
        <f aca="true" t="shared" si="15" ref="B40:Q40">B41</f>
        <v>8716517000</v>
      </c>
      <c r="C40" s="23">
        <f t="shared" si="15"/>
        <v>0</v>
      </c>
      <c r="D40" s="23">
        <f t="shared" si="15"/>
        <v>8716517000</v>
      </c>
      <c r="E40" s="23">
        <f t="shared" si="15"/>
        <v>0</v>
      </c>
      <c r="F40" s="23">
        <f t="shared" si="15"/>
        <v>0</v>
      </c>
      <c r="G40" s="23">
        <f t="shared" si="15"/>
        <v>0</v>
      </c>
      <c r="H40" s="23">
        <f t="shared" si="15"/>
        <v>0</v>
      </c>
      <c r="I40" s="23">
        <f t="shared" si="15"/>
        <v>0</v>
      </c>
      <c r="J40" s="23">
        <f t="shared" si="15"/>
        <v>0</v>
      </c>
      <c r="K40" s="23">
        <f t="shared" si="15"/>
        <v>0</v>
      </c>
      <c r="L40" s="23">
        <f t="shared" si="15"/>
        <v>0</v>
      </c>
      <c r="M40" s="23">
        <f t="shared" si="15"/>
        <v>0</v>
      </c>
      <c r="N40" s="23">
        <f t="shared" si="15"/>
        <v>0</v>
      </c>
      <c r="O40" s="22">
        <f t="shared" si="15"/>
        <v>8716517000</v>
      </c>
      <c r="P40" s="23">
        <f t="shared" si="15"/>
        <v>0</v>
      </c>
      <c r="Q40" s="22">
        <f t="shared" si="15"/>
        <v>8716517000</v>
      </c>
    </row>
    <row r="41" spans="1:17" s="25" customFormat="1" ht="30.75" customHeight="1">
      <c r="A41" s="33" t="s">
        <v>20</v>
      </c>
      <c r="B41" s="27">
        <v>8716517000</v>
      </c>
      <c r="C41" s="28"/>
      <c r="D41" s="29">
        <f>SUM(B41+C41)</f>
        <v>8716517000</v>
      </c>
      <c r="E41" s="28"/>
      <c r="F41" s="28"/>
      <c r="G41" s="28"/>
      <c r="H41" s="28"/>
      <c r="I41" s="28"/>
      <c r="J41" s="28"/>
      <c r="K41" s="28"/>
      <c r="L41" s="28"/>
      <c r="M41" s="30">
        <f>E41+G41+I41+K41</f>
        <v>0</v>
      </c>
      <c r="N41" s="30">
        <f>F41+H41+J41+L41</f>
        <v>0</v>
      </c>
      <c r="O41" s="29">
        <f>Q41-P41</f>
        <v>8716517000</v>
      </c>
      <c r="P41" s="28"/>
      <c r="Q41" s="29">
        <f>D41+M41+N41</f>
        <v>8716517000</v>
      </c>
    </row>
    <row r="42" spans="1:17" s="47" customFormat="1" ht="21.75" customHeight="1">
      <c r="A42" s="46"/>
      <c r="B42" s="31"/>
      <c r="C42" s="31"/>
      <c r="D42" s="31"/>
      <c r="E42" s="31"/>
      <c r="F42" s="31"/>
      <c r="G42" s="31"/>
      <c r="H42" s="31"/>
      <c r="I42" s="31"/>
      <c r="J42" s="31"/>
      <c r="K42" s="48"/>
      <c r="L42" s="31"/>
      <c r="M42" s="31"/>
      <c r="N42" s="31"/>
      <c r="O42" s="31"/>
      <c r="P42" s="31"/>
      <c r="Q42" s="31"/>
    </row>
    <row r="43" spans="1:17" s="47" customFormat="1" ht="21.75" customHeight="1">
      <c r="A43" s="46"/>
      <c r="B43" s="31"/>
      <c r="C43" s="31"/>
      <c r="D43" s="31"/>
      <c r="E43" s="31"/>
      <c r="F43" s="31"/>
      <c r="G43" s="31"/>
      <c r="H43" s="31"/>
      <c r="I43" s="31"/>
      <c r="J43" s="31"/>
      <c r="K43" s="48"/>
      <c r="L43" s="31"/>
      <c r="M43" s="31"/>
      <c r="N43" s="31"/>
      <c r="O43" s="31"/>
      <c r="P43" s="31"/>
      <c r="Q43" s="31"/>
    </row>
    <row r="44" spans="1:17" s="47" customFormat="1" ht="21.75" customHeight="1">
      <c r="A44" s="46"/>
      <c r="B44" s="31"/>
      <c r="C44" s="31"/>
      <c r="D44" s="31"/>
      <c r="E44" s="31"/>
      <c r="F44" s="31"/>
      <c r="G44" s="31"/>
      <c r="H44" s="31"/>
      <c r="I44" s="31"/>
      <c r="J44" s="31"/>
      <c r="K44" s="48"/>
      <c r="L44" s="31"/>
      <c r="M44" s="31"/>
      <c r="N44" s="31"/>
      <c r="O44" s="31"/>
      <c r="P44" s="31"/>
      <c r="Q44" s="31"/>
    </row>
    <row r="45" spans="1:17" s="47" customFormat="1" ht="40.5" customHeight="1">
      <c r="A45" s="49" t="s">
        <v>46</v>
      </c>
      <c r="B45" s="22">
        <f aca="true" t="shared" si="16" ref="B45:Q45">B8+B11+B18+B26+B34+B37+B40</f>
        <v>1224671868865.17</v>
      </c>
      <c r="C45" s="22">
        <f t="shared" si="16"/>
        <v>4062048375.33</v>
      </c>
      <c r="D45" s="22">
        <f t="shared" si="16"/>
        <v>1228733917240.5</v>
      </c>
      <c r="E45" s="22">
        <f t="shared" si="16"/>
        <v>7726395000</v>
      </c>
      <c r="F45" s="22">
        <f t="shared" si="16"/>
        <v>8523567281</v>
      </c>
      <c r="G45" s="23">
        <f t="shared" si="16"/>
        <v>114000</v>
      </c>
      <c r="H45" s="22">
        <f t="shared" si="16"/>
        <v>-12048491.75</v>
      </c>
      <c r="I45" s="23">
        <f t="shared" si="16"/>
        <v>0</v>
      </c>
      <c r="J45" s="22">
        <f t="shared" si="16"/>
        <v>0</v>
      </c>
      <c r="K45" s="23">
        <f t="shared" si="16"/>
        <v>0</v>
      </c>
      <c r="L45" s="22">
        <f t="shared" si="16"/>
        <v>0</v>
      </c>
      <c r="M45" s="22">
        <f t="shared" si="16"/>
        <v>7726509000</v>
      </c>
      <c r="N45" s="22">
        <f t="shared" si="16"/>
        <v>8511518789.25</v>
      </c>
      <c r="O45" s="22">
        <f t="shared" si="16"/>
        <v>1241478859790.17</v>
      </c>
      <c r="P45" s="22">
        <f t="shared" si="16"/>
        <v>3493085239.58</v>
      </c>
      <c r="Q45" s="22">
        <f t="shared" si="16"/>
        <v>1244971945029.75</v>
      </c>
    </row>
    <row r="46" spans="1:17" s="47" customFormat="1" ht="12.75" customHeight="1" thickBot="1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8" customHeight="1">
      <c r="A47" s="5" t="s">
        <v>55</v>
      </c>
      <c r="D47" s="52"/>
      <c r="I47" s="5" t="s">
        <v>56</v>
      </c>
      <c r="Q47" s="52"/>
    </row>
    <row r="48" spans="1:4" ht="18" customHeight="1">
      <c r="A48" s="5" t="s">
        <v>54</v>
      </c>
      <c r="D48" s="52"/>
    </row>
    <row r="49" spans="1:9" ht="16.5">
      <c r="A49" s="5" t="s">
        <v>50</v>
      </c>
      <c r="D49" s="52"/>
      <c r="I49" s="5" t="s">
        <v>53</v>
      </c>
    </row>
    <row r="50" spans="1:9" ht="16.5">
      <c r="A50" s="5" t="s">
        <v>51</v>
      </c>
      <c r="D50" s="52"/>
      <c r="I50" s="5" t="s">
        <v>52</v>
      </c>
    </row>
    <row r="51" spans="1:9" ht="16.5">
      <c r="A51" s="5" t="s">
        <v>49</v>
      </c>
      <c r="D51" s="52"/>
      <c r="I51" s="5"/>
    </row>
    <row r="52" spans="1:4" ht="16.5">
      <c r="A52" s="5" t="s">
        <v>47</v>
      </c>
      <c r="D52" s="52"/>
    </row>
    <row r="53" spans="1:4" ht="16.5">
      <c r="A53" s="5" t="s">
        <v>48</v>
      </c>
      <c r="D53" s="52"/>
    </row>
    <row r="54" ht="15">
      <c r="D54" s="52"/>
    </row>
    <row r="55" ht="15">
      <c r="D55" s="52"/>
    </row>
    <row r="56" ht="15">
      <c r="D56" s="52"/>
    </row>
    <row r="57" ht="15">
      <c r="D57" s="52"/>
    </row>
    <row r="58" ht="15">
      <c r="D58" s="52"/>
    </row>
    <row r="59" ht="15">
      <c r="D59" s="52"/>
    </row>
    <row r="60" ht="15">
      <c r="D60" s="52"/>
    </row>
  </sheetData>
  <mergeCells count="14">
    <mergeCell ref="M4:N5"/>
    <mergeCell ref="O4:O6"/>
    <mergeCell ref="P4:P6"/>
    <mergeCell ref="Q4:Q6"/>
    <mergeCell ref="A3:A6"/>
    <mergeCell ref="B3:D3"/>
    <mergeCell ref="O3:Q3"/>
    <mergeCell ref="B4:B6"/>
    <mergeCell ref="C4:C6"/>
    <mergeCell ref="D4:D6"/>
    <mergeCell ref="E4:F5"/>
    <mergeCell ref="G4:H5"/>
    <mergeCell ref="I4:J5"/>
    <mergeCell ref="K4:L5"/>
  </mergeCells>
  <printOptions horizontalCentered="1"/>
  <pageMargins left="0.5511811023622047" right="0.5511811023622047" top="0.7086614173228347" bottom="0.5905511811023623" header="0.5118110236220472" footer="0.5118110236220472"/>
  <pageSetup horizontalDpi="600" verticalDpi="600" orientation="portrait" paperSize="9" scale="55" r:id="rId1"/>
  <colBreaks count="1" manualBreakCount="1">
    <brk id="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2009-04-27T05:31:19Z</cp:lastPrinted>
  <dcterms:created xsi:type="dcterms:W3CDTF">2008-04-18T03:06:50Z</dcterms:created>
  <dcterms:modified xsi:type="dcterms:W3CDTF">2009-05-11T10:22:13Z</dcterms:modified>
  <cp:category/>
  <cp:version/>
  <cp:contentType/>
  <cp:contentStatus/>
</cp:coreProperties>
</file>