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決算" sheetId="1" r:id="rId1"/>
    <sheet name="預算" sheetId="2" r:id="rId2"/>
  </sheets>
  <definedNames>
    <definedName name="_xlnm.Print_Area" localSheetId="1">'預算'!$A$1:$M$84</definedName>
    <definedName name="_xlnm.Print_Titles" localSheetId="0">'決算'!$1:$4</definedName>
    <definedName name="_xlnm.Print_Titles" localSheetId="1">'預算'!$1:$4</definedName>
  </definedNames>
  <calcPr fullCalcOnLoad="1"/>
</workbook>
</file>

<file path=xl/sharedStrings.xml><?xml version="1.0" encoding="utf-8"?>
<sst xmlns="http://schemas.openxmlformats.org/spreadsheetml/2006/main" count="180" uniqueCount="64">
  <si>
    <t xml:space="preserve"> </t>
  </si>
  <si>
    <t>機關名稱</t>
  </si>
  <si>
    <t>數</t>
  </si>
  <si>
    <t>正式員額薪資</t>
  </si>
  <si>
    <t>超時工作報酬</t>
  </si>
  <si>
    <t>津貼</t>
  </si>
  <si>
    <t>獎金</t>
  </si>
  <si>
    <t>福利費</t>
  </si>
  <si>
    <t>提繳費</t>
  </si>
  <si>
    <t>合計</t>
  </si>
  <si>
    <t xml:space="preserve"> 行   政   院   主   管</t>
  </si>
  <si>
    <r>
      <t>中央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  <r>
      <rPr>
        <sz val="10"/>
        <rFont val="Times New Roman"/>
        <family val="1"/>
      </rPr>
      <t xml:space="preserve">    </t>
    </r>
  </si>
  <si>
    <r>
      <t xml:space="preserve"> </t>
    </r>
    <r>
      <rPr>
        <sz val="10"/>
        <rFont val="新細明體"/>
        <family val="1"/>
      </rPr>
      <t>國內部分</t>
    </r>
  </si>
  <si>
    <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外部分</t>
    </r>
  </si>
  <si>
    <t xml:space="preserve"> 經   濟   部   主   管</t>
  </si>
  <si>
    <t>漢翔航空工業股份有限公司</t>
  </si>
  <si>
    <t xml:space="preserve"> 財   政   部   主   管</t>
  </si>
  <si>
    <r>
      <t>中國輸出入銀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</si>
  <si>
    <t>中央存款保險股份有限公司</t>
  </si>
  <si>
    <t>財政部印刷廠</t>
  </si>
  <si>
    <t xml:space="preserve"> 交   通   部   主   管</t>
  </si>
  <si>
    <t>榮民工程股份有限公司</t>
  </si>
  <si>
    <t>勞工保險局</t>
  </si>
  <si>
    <t>中央健康保險局</t>
  </si>
  <si>
    <t xml:space="preserve">  總            計</t>
  </si>
  <si>
    <t>丁5、用人費</t>
  </si>
  <si>
    <r>
      <t>用綜計表</t>
    </r>
    <r>
      <rPr>
        <b/>
        <sz val="20"/>
        <rFont val="Times New Roman"/>
        <family val="1"/>
      </rPr>
      <t xml:space="preserve">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</si>
  <si>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t>單位：新臺幣元</t>
  </si>
  <si>
    <t>決算數</t>
  </si>
  <si>
    <r>
      <t>決算</t>
    </r>
    <r>
      <rPr>
        <sz val="11"/>
        <color indexed="10"/>
        <rFont val="Times New Roman"/>
        <family val="1"/>
      </rPr>
      <t xml:space="preserve">                          </t>
    </r>
  </si>
  <si>
    <t>資本支出
用人費用</t>
  </si>
  <si>
    <t>臨時人員薪資</t>
  </si>
  <si>
    <r>
      <t>退休及卹償金</t>
    </r>
    <r>
      <rPr>
        <sz val="11"/>
        <rFont val="Times New Roman"/>
        <family val="1"/>
      </rPr>
      <t xml:space="preserve">  </t>
    </r>
  </si>
  <si>
    <t>資遣費</t>
  </si>
  <si>
    <t>台灣糖業股份有限公司</t>
  </si>
  <si>
    <t>台灣中油股份有限公司</t>
  </si>
  <si>
    <t>台灣電力股份有限公司</t>
  </si>
  <si>
    <t>台灣自來水股份有限公司</t>
  </si>
  <si>
    <t>臺灣金融控股股份有限公司</t>
  </si>
  <si>
    <r>
      <t xml:space="preserve"> </t>
    </r>
    <r>
      <rPr>
        <sz val="10"/>
        <rFont val="新細明體"/>
        <family val="1"/>
      </rPr>
      <t>國內部分</t>
    </r>
  </si>
  <si>
    <t>臺灣土地銀行股份有限公司</t>
  </si>
  <si>
    <t>臺灣菸酒股份有限公司</t>
  </si>
  <si>
    <t>臺灣郵政股份有限公司
（中華郵政股份有限公司）</t>
  </si>
  <si>
    <t>交通部臺灣鐵路局</t>
  </si>
  <si>
    <t>交通部基隆港務局</t>
  </si>
  <si>
    <t>交通部臺中港務局</t>
  </si>
  <si>
    <t>交通部高雄港務局</t>
  </si>
  <si>
    <t>交通部花蓮港務局</t>
  </si>
  <si>
    <t xml:space="preserve"> 行政院國軍退除役官兵輔導委員會主管</t>
  </si>
  <si>
    <r>
      <t xml:space="preserve"> </t>
    </r>
    <r>
      <rPr>
        <sz val="10"/>
        <rFont val="新細明體"/>
        <family val="1"/>
      </rPr>
      <t>國外部分</t>
    </r>
  </si>
  <si>
    <t xml:space="preserve"> 行政院勞工委員會主管</t>
  </si>
  <si>
    <t xml:space="preserve"> 行政院衛生署主管</t>
  </si>
  <si>
    <r>
      <t>丁</t>
    </r>
    <r>
      <rPr>
        <b/>
        <sz val="20"/>
        <rFont val="華康特粗明體"/>
        <family val="3"/>
      </rPr>
      <t>5</t>
    </r>
    <r>
      <rPr>
        <b/>
        <sz val="20"/>
        <rFont val="細明體"/>
        <family val="3"/>
      </rPr>
      <t>、</t>
    </r>
    <r>
      <rPr>
        <b/>
        <sz val="20"/>
        <rFont val="華康特粗明體"/>
        <family val="3"/>
      </rPr>
      <t xml:space="preserve">用人費     </t>
    </r>
  </si>
  <si>
    <t>用綜計表 (續)</t>
  </si>
  <si>
    <t>預算數</t>
  </si>
  <si>
    <t>台灣糖業股份有限公司</t>
  </si>
  <si>
    <t>台灣中油股份有限公司</t>
  </si>
  <si>
    <t>台灣電力股份有限公司</t>
  </si>
  <si>
    <t>台灣自來水股份有限公司</t>
  </si>
  <si>
    <t>交通部臺灣鐵路管理局</t>
  </si>
  <si>
    <t>行政院國軍退除役官兵輔導委員會主管</t>
  </si>
  <si>
    <t>行政院勞工委員會主管</t>
  </si>
  <si>
    <t>行政院衛生署主管</t>
  </si>
  <si>
    <r>
      <t>預算</t>
    </r>
    <r>
      <rPr>
        <sz val="11"/>
        <color indexed="10"/>
        <rFont val="Times New Roman"/>
        <family val="1"/>
      </rPr>
      <t xml:space="preserve"> 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</si>
</sst>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0_-;\-* #,##0.00_-;_-\ &quot;&quot;_-"/>
  </numFmts>
  <fonts count="19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20"/>
      <name val="華康特粗明體"/>
      <family val="3"/>
    </font>
    <font>
      <b/>
      <sz val="12"/>
      <name val="華康中黑體"/>
      <family val="3"/>
    </font>
    <font>
      <b/>
      <sz val="20"/>
      <name val="細明體"/>
      <family val="3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name val="新細明體"/>
      <family val="1"/>
    </font>
    <font>
      <sz val="9"/>
      <name val="細明體"/>
      <family val="3"/>
    </font>
    <font>
      <sz val="20"/>
      <name val="華康特粗明體"/>
      <family val="3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華康中黑體"/>
      <family val="3"/>
    </font>
    <font>
      <sz val="10"/>
      <name val="新細明體"/>
      <family val="1"/>
    </font>
    <font>
      <b/>
      <sz val="9"/>
      <name val="華康中黑體"/>
      <family val="3"/>
    </font>
    <font>
      <sz val="11"/>
      <color indexed="10"/>
      <name val="新細明體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176" fontId="1" fillId="0" borderId="0" xfId="15" applyNumberFormat="1" applyAlignment="1">
      <alignment horizontal="right" vertical="center" wrapText="1"/>
      <protection/>
    </xf>
    <xf numFmtId="176" fontId="1" fillId="0" borderId="0" xfId="15" applyNumberFormat="1" applyAlignment="1">
      <alignment horizontal="center" vertical="center" wrapText="1"/>
      <protection/>
    </xf>
    <xf numFmtId="176" fontId="1" fillId="0" borderId="0" xfId="15" applyNumberFormat="1" applyFont="1" applyAlignment="1">
      <alignment horizontal="centerContinuous" vertical="center" wrapText="1"/>
      <protection/>
    </xf>
    <xf numFmtId="176" fontId="1" fillId="0" borderId="0" xfId="15" applyNumberFormat="1" applyAlignment="1">
      <alignment horizontal="centerContinuous" vertical="center" wrapText="1"/>
      <protection/>
    </xf>
    <xf numFmtId="176" fontId="7" fillId="0" borderId="0" xfId="15" applyNumberFormat="1" applyFont="1" applyAlignment="1">
      <alignment horizontal="centerContinuous" vertical="center" wrapText="1"/>
      <protection/>
    </xf>
    <xf numFmtId="176" fontId="1" fillId="0" borderId="0" xfId="15" applyNumberFormat="1">
      <alignment/>
      <protection/>
    </xf>
    <xf numFmtId="176" fontId="8" fillId="0" borderId="0" xfId="15" applyNumberFormat="1" applyFont="1" applyAlignment="1" quotePrefix="1">
      <alignment horizontal="right" vertical="center"/>
      <protection/>
    </xf>
    <xf numFmtId="176" fontId="8" fillId="0" borderId="1" xfId="15" applyNumberFormat="1" applyFont="1" applyBorder="1" applyAlignment="1">
      <alignment horizontal="distributed" vertical="center" wrapText="1"/>
      <protection/>
    </xf>
    <xf numFmtId="176" fontId="8" fillId="0" borderId="2" xfId="15" applyNumberFormat="1" applyFont="1" applyBorder="1" applyAlignment="1" quotePrefix="1">
      <alignment horizontal="distributed" vertical="center" wrapText="1"/>
      <protection/>
    </xf>
    <xf numFmtId="176" fontId="8" fillId="0" borderId="2" xfId="15" applyNumberFormat="1" applyFont="1" applyBorder="1" applyAlignment="1">
      <alignment horizontal="distributed" vertical="center" wrapText="1"/>
      <protection/>
    </xf>
    <xf numFmtId="176" fontId="8" fillId="0" borderId="2" xfId="15" applyNumberFormat="1" applyFont="1" applyBorder="1" applyAlignment="1" quotePrefix="1">
      <alignment horizontal="distributed" vertical="center"/>
      <protection/>
    </xf>
    <xf numFmtId="176" fontId="8" fillId="0" borderId="0" xfId="15" applyNumberFormat="1" applyFont="1" applyBorder="1" applyAlignment="1">
      <alignment horizontal="distributed" vertical="center" wrapText="1"/>
      <protection/>
    </xf>
    <xf numFmtId="176" fontId="8" fillId="0" borderId="0" xfId="15" applyNumberFormat="1" applyFont="1" applyBorder="1" applyAlignment="1" quotePrefix="1">
      <alignment horizontal="distributed" vertical="center" wrapText="1"/>
      <protection/>
    </xf>
    <xf numFmtId="176" fontId="8" fillId="0" borderId="3" xfId="15" applyNumberFormat="1" applyFont="1" applyBorder="1" applyAlignment="1">
      <alignment horizontal="distributed" vertical="center" wrapText="1"/>
      <protection/>
    </xf>
    <xf numFmtId="176" fontId="8" fillId="0" borderId="0" xfId="15" applyNumberFormat="1" applyFont="1" applyBorder="1" applyAlignment="1">
      <alignment horizontal="center" vertical="center" wrapText="1"/>
      <protection/>
    </xf>
    <xf numFmtId="176" fontId="8" fillId="0" borderId="0" xfId="15" applyNumberFormat="1" applyFont="1" applyBorder="1" applyAlignment="1" quotePrefix="1">
      <alignment horizontal="distributed" vertical="center" wrapText="1"/>
      <protection/>
    </xf>
    <xf numFmtId="176" fontId="8" fillId="0" borderId="0" xfId="15" applyNumberFormat="1" applyFont="1" applyBorder="1" applyAlignment="1">
      <alignment horizontal="distributed" vertical="center" wrapText="1"/>
      <protection/>
    </xf>
    <xf numFmtId="176" fontId="8" fillId="0" borderId="0" xfId="15" applyNumberFormat="1" applyFont="1" applyBorder="1" applyAlignment="1" quotePrefix="1">
      <alignment horizontal="distributed" vertical="center"/>
      <protection/>
    </xf>
    <xf numFmtId="176" fontId="12" fillId="0" borderId="0" xfId="15" applyNumberFormat="1" applyFont="1" applyAlignment="1">
      <alignment horizontal="right" vertical="center" wrapText="1"/>
      <protection/>
    </xf>
    <xf numFmtId="176" fontId="13" fillId="0" borderId="0" xfId="15" applyNumberFormat="1" applyFont="1" applyAlignment="1">
      <alignment horizontal="right" vertical="center" wrapText="1"/>
      <protection/>
    </xf>
    <xf numFmtId="176" fontId="14" fillId="0" borderId="0" xfId="15" applyNumberFormat="1" applyFont="1" applyBorder="1" applyAlignment="1" applyProtection="1" quotePrefix="1">
      <alignment horizontal="center" vertical="center"/>
      <protection/>
    </xf>
    <xf numFmtId="176" fontId="13" fillId="0" borderId="0" xfId="15" applyNumberFormat="1" applyFont="1" applyAlignment="1">
      <alignment horizontal="center" vertical="center" wrapText="1"/>
      <protection/>
    </xf>
    <xf numFmtId="176" fontId="15" fillId="0" borderId="0" xfId="15" applyNumberFormat="1" applyFont="1" applyBorder="1" applyAlignment="1" applyProtection="1" quotePrefix="1">
      <alignment horizontal="distributed" vertical="center"/>
      <protection/>
    </xf>
    <xf numFmtId="176" fontId="13" fillId="0" borderId="0" xfId="15" applyNumberFormat="1" applyFont="1" applyAlignment="1" applyProtection="1">
      <alignment horizontal="right" vertical="center" wrapText="1"/>
      <protection locked="0"/>
    </xf>
    <xf numFmtId="176" fontId="13" fillId="0" borderId="0" xfId="15" applyNumberFormat="1" applyFont="1" applyBorder="1" applyAlignment="1" applyProtection="1">
      <alignment horizontal="distributed" vertical="center"/>
      <protection/>
    </xf>
    <xf numFmtId="176" fontId="13" fillId="0" borderId="0" xfId="15" applyNumberFormat="1" applyFont="1" applyBorder="1" applyAlignment="1" applyProtection="1" quotePrefix="1">
      <alignment horizontal="distributed" vertical="center"/>
      <protection/>
    </xf>
    <xf numFmtId="176" fontId="13" fillId="0" borderId="0" xfId="15" applyNumberFormat="1" applyFont="1" applyFill="1" applyAlignment="1">
      <alignment horizontal="right" vertical="center" wrapText="1"/>
      <protection/>
    </xf>
    <xf numFmtId="176" fontId="15" fillId="0" borderId="0" xfId="15" applyNumberFormat="1" applyFont="1" applyFill="1" applyBorder="1" applyAlignment="1" applyProtection="1" quotePrefix="1">
      <alignment horizontal="distributed" vertical="center" wrapText="1"/>
      <protection/>
    </xf>
    <xf numFmtId="176" fontId="13" fillId="0" borderId="0" xfId="15" applyNumberFormat="1" applyFont="1" applyFill="1" applyAlignment="1">
      <alignment horizontal="center" vertical="center" wrapText="1"/>
      <protection/>
    </xf>
    <xf numFmtId="176" fontId="13" fillId="0" borderId="0" xfId="15" applyNumberFormat="1" applyFont="1" applyFill="1" applyAlignment="1" applyProtection="1">
      <alignment horizontal="right" vertical="center" wrapText="1"/>
      <protection locked="0"/>
    </xf>
    <xf numFmtId="176" fontId="13" fillId="0" borderId="0" xfId="15" applyNumberFormat="1" applyFont="1" applyFill="1" applyBorder="1" applyAlignment="1" applyProtection="1">
      <alignment horizontal="distributed" vertical="center"/>
      <protection/>
    </xf>
    <xf numFmtId="176" fontId="13" fillId="0" borderId="0" xfId="15" applyNumberFormat="1" applyFont="1" applyFill="1" applyBorder="1" applyAlignment="1" applyProtection="1" quotePrefix="1">
      <alignment horizontal="distributed" vertical="center"/>
      <protection/>
    </xf>
    <xf numFmtId="176" fontId="15" fillId="0" borderId="0" xfId="15" applyNumberFormat="1" applyFont="1" applyAlignment="1">
      <alignment horizontal="distributed" vertical="center" wrapText="1"/>
      <protection/>
    </xf>
    <xf numFmtId="176" fontId="13" fillId="0" borderId="0" xfId="15" applyNumberFormat="1" applyFont="1" applyBorder="1" applyAlignment="1" applyProtection="1">
      <alignment horizontal="right" vertical="center" wrapText="1"/>
      <protection locked="0"/>
    </xf>
    <xf numFmtId="176" fontId="13" fillId="0" borderId="0" xfId="15" applyNumberFormat="1" applyFont="1" applyBorder="1" applyAlignment="1">
      <alignment horizontal="right" vertical="center" wrapText="1"/>
      <protection/>
    </xf>
    <xf numFmtId="176" fontId="15" fillId="0" borderId="0" xfId="15" applyNumberFormat="1" applyFont="1" applyBorder="1" applyAlignment="1" applyProtection="1">
      <alignment horizontal="distributed" vertical="center" wrapText="1" shrinkToFit="1"/>
      <protection/>
    </xf>
    <xf numFmtId="176" fontId="13" fillId="0" borderId="0" xfId="15" applyNumberFormat="1" applyFont="1" applyBorder="1" applyAlignment="1">
      <alignment horizontal="center" vertical="center" wrapText="1"/>
      <protection/>
    </xf>
    <xf numFmtId="176" fontId="15" fillId="0" borderId="0" xfId="15" applyNumberFormat="1" applyFont="1" applyBorder="1" applyAlignment="1" applyProtection="1">
      <alignment horizontal="distributed" vertical="center"/>
      <protection/>
    </xf>
    <xf numFmtId="176" fontId="13" fillId="0" borderId="4" xfId="15" applyNumberFormat="1" applyFont="1" applyBorder="1" applyAlignment="1" applyProtection="1">
      <alignment horizontal="right" vertical="center" wrapText="1"/>
      <protection locked="0"/>
    </xf>
    <xf numFmtId="176" fontId="13" fillId="0" borderId="4" xfId="15" applyNumberFormat="1" applyFont="1" applyBorder="1" applyAlignment="1">
      <alignment horizontal="right" vertical="center" wrapText="1"/>
      <protection/>
    </xf>
    <xf numFmtId="176" fontId="13" fillId="0" borderId="4" xfId="15" applyNumberFormat="1" applyFont="1" applyBorder="1" applyAlignment="1" applyProtection="1" quotePrefix="1">
      <alignment horizontal="distributed" vertical="center"/>
      <protection/>
    </xf>
    <xf numFmtId="176" fontId="15" fillId="0" borderId="0" xfId="15" applyNumberFormat="1" applyFont="1" applyBorder="1" applyAlignment="1" applyProtection="1" quotePrefix="1">
      <alignment horizontal="distributed" vertical="center" wrapText="1"/>
      <protection/>
    </xf>
    <xf numFmtId="176" fontId="15" fillId="0" borderId="0" xfId="15" applyNumberFormat="1" applyFont="1" applyAlignment="1">
      <alignment horizontal="distributed" vertical="center"/>
      <protection/>
    </xf>
    <xf numFmtId="176" fontId="16" fillId="0" borderId="0" xfId="15" applyNumberFormat="1" applyFont="1" applyBorder="1" applyAlignment="1" applyProtection="1" quotePrefix="1">
      <alignment horizontal="center" vertical="center"/>
      <protection/>
    </xf>
    <xf numFmtId="176" fontId="14" fillId="0" borderId="0" xfId="15" applyNumberFormat="1" applyFont="1" applyBorder="1" applyAlignment="1" applyProtection="1" quotePrefix="1">
      <alignment horizontal="distributed" vertical="center"/>
      <protection/>
    </xf>
    <xf numFmtId="176" fontId="13" fillId="0" borderId="0" xfId="15" applyNumberFormat="1" applyFont="1">
      <alignment/>
      <protection/>
    </xf>
    <xf numFmtId="176" fontId="12" fillId="0" borderId="4" xfId="15" applyNumberFormat="1" applyFont="1" applyBorder="1" applyAlignment="1">
      <alignment horizontal="right" vertical="center" wrapText="1"/>
      <protection/>
    </xf>
    <xf numFmtId="176" fontId="14" fillId="0" borderId="4" xfId="15" applyNumberFormat="1" applyFont="1" applyBorder="1" applyAlignment="1" applyProtection="1" quotePrefix="1">
      <alignment horizontal="center" vertical="center"/>
      <protection/>
    </xf>
    <xf numFmtId="176" fontId="1" fillId="0" borderId="0" xfId="15" applyNumberFormat="1" applyProtection="1">
      <alignment/>
      <protection/>
    </xf>
    <xf numFmtId="176" fontId="13" fillId="0" borderId="0" xfId="15" applyNumberFormat="1" applyFont="1" applyBorder="1" applyAlignment="1" applyProtection="1">
      <alignment horizontal="right" vertical="center" wrapText="1"/>
      <protection/>
    </xf>
    <xf numFmtId="176" fontId="3" fillId="0" borderId="0" xfId="15" applyNumberFormat="1" applyFont="1" applyAlignment="1">
      <alignment horizontal="distributed" vertical="center"/>
      <protection/>
    </xf>
    <xf numFmtId="176" fontId="5" fillId="0" borderId="0" xfId="15" applyNumberFormat="1" applyFont="1" applyAlignment="1">
      <alignment horizontal="distributed" vertical="center" wrapText="1"/>
      <protection/>
    </xf>
    <xf numFmtId="176" fontId="8" fillId="0" borderId="5" xfId="15" applyNumberFormat="1" applyFont="1" applyBorder="1" applyAlignment="1">
      <alignment horizontal="distributed" vertical="center" wrapText="1"/>
      <protection/>
    </xf>
    <xf numFmtId="176" fontId="8" fillId="0" borderId="6" xfId="15" applyNumberFormat="1" applyFont="1" applyBorder="1" applyAlignment="1">
      <alignment horizontal="distributed" vertical="center" wrapText="1"/>
      <protection/>
    </xf>
    <xf numFmtId="176" fontId="8" fillId="0" borderId="7" xfId="15" applyNumberFormat="1" applyFont="1" applyBorder="1" applyAlignment="1">
      <alignment horizontal="distributed" vertical="center" wrapText="1"/>
      <protection/>
    </xf>
    <xf numFmtId="176" fontId="8" fillId="0" borderId="8" xfId="15" applyNumberFormat="1" applyFont="1" applyBorder="1" applyAlignment="1">
      <alignment horizontal="distributed" vertical="center" wrapText="1"/>
      <protection/>
    </xf>
    <xf numFmtId="176" fontId="17" fillId="0" borderId="9" xfId="15" applyNumberFormat="1" applyFont="1" applyBorder="1" applyAlignment="1">
      <alignment horizontal="distributed" vertical="center" wrapText="1"/>
      <protection/>
    </xf>
    <xf numFmtId="176" fontId="17" fillId="0" borderId="5" xfId="15" applyNumberFormat="1" applyFont="1" applyBorder="1" applyAlignment="1">
      <alignment horizontal="distributed" vertical="center" wrapText="1"/>
      <protection/>
    </xf>
    <xf numFmtId="176" fontId="17" fillId="0" borderId="5" xfId="15" applyNumberFormat="1" applyFont="1" applyBorder="1" applyAlignment="1">
      <alignment horizontal="center" vertical="center" wrapText="1"/>
      <protection/>
    </xf>
    <xf numFmtId="176" fontId="8" fillId="0" borderId="1" xfId="15" applyNumberFormat="1" applyFont="1" applyBorder="1" applyAlignment="1">
      <alignment horizontal="distributed" vertical="center" wrapText="1"/>
      <protection/>
    </xf>
    <xf numFmtId="176" fontId="8" fillId="0" borderId="2" xfId="15" applyNumberFormat="1" applyFont="1" applyBorder="1" applyAlignment="1" quotePrefix="1">
      <alignment horizontal="distributed" vertical="center" wrapText="1"/>
      <protection/>
    </xf>
    <xf numFmtId="176" fontId="1" fillId="0" borderId="0" xfId="16" applyNumberFormat="1" applyAlignment="1">
      <alignment horizontal="right" vertical="center" wrapText="1"/>
      <protection/>
    </xf>
    <xf numFmtId="176" fontId="1" fillId="0" borderId="0" xfId="16" applyNumberFormat="1" applyAlignment="1">
      <alignment horizontal="center" vertical="center" wrapText="1"/>
      <protection/>
    </xf>
    <xf numFmtId="176" fontId="5" fillId="0" borderId="0" xfId="16" applyNumberFormat="1" applyFont="1" applyAlignment="1">
      <alignment horizontal="distributed" vertical="center" wrapText="1"/>
      <protection/>
    </xf>
    <xf numFmtId="176" fontId="3" fillId="0" borderId="0" xfId="16" applyNumberFormat="1" applyFont="1" applyAlignment="1">
      <alignment horizontal="distributed" vertical="center"/>
      <protection/>
    </xf>
    <xf numFmtId="176" fontId="1" fillId="0" borderId="0" xfId="16" applyNumberFormat="1" applyFont="1" applyAlignment="1">
      <alignment horizontal="centerContinuous" vertical="center" wrapText="1"/>
      <protection/>
    </xf>
    <xf numFmtId="176" fontId="1" fillId="0" borderId="0" xfId="16" applyNumberFormat="1" applyAlignment="1">
      <alignment horizontal="centerContinuous" vertical="center" wrapText="1"/>
      <protection/>
    </xf>
    <xf numFmtId="176" fontId="7" fillId="0" borderId="0" xfId="16" applyNumberFormat="1" applyFont="1" applyAlignment="1">
      <alignment horizontal="centerContinuous" vertical="center" wrapText="1"/>
      <protection/>
    </xf>
    <xf numFmtId="176" fontId="1" fillId="0" borderId="0" xfId="16" applyNumberFormat="1">
      <alignment/>
      <protection/>
    </xf>
    <xf numFmtId="176" fontId="8" fillId="0" borderId="0" xfId="16" applyNumberFormat="1" applyFont="1" applyAlignment="1" quotePrefix="1">
      <alignment horizontal="right" vertical="center"/>
      <protection/>
    </xf>
    <xf numFmtId="176" fontId="8" fillId="0" borderId="5" xfId="16" applyNumberFormat="1" applyFont="1" applyBorder="1" applyAlignment="1">
      <alignment horizontal="distributed" vertical="center" wrapText="1"/>
      <protection/>
    </xf>
    <xf numFmtId="176" fontId="8" fillId="0" borderId="6" xfId="16" applyNumberFormat="1" applyFont="1" applyBorder="1" applyAlignment="1">
      <alignment horizontal="distributed" vertical="center" wrapText="1"/>
      <protection/>
    </xf>
    <xf numFmtId="176" fontId="8" fillId="0" borderId="7" xfId="16" applyNumberFormat="1" applyFont="1" applyBorder="1" applyAlignment="1">
      <alignment horizontal="distributed" vertical="center" wrapText="1"/>
      <protection/>
    </xf>
    <xf numFmtId="176" fontId="8" fillId="0" borderId="5" xfId="16" applyNumberFormat="1" applyFont="1" applyBorder="1" applyAlignment="1">
      <alignment horizontal="center" vertical="center" wrapText="1"/>
      <protection/>
    </xf>
    <xf numFmtId="176" fontId="8" fillId="0" borderId="1" xfId="16" applyNumberFormat="1" applyFont="1" applyBorder="1" applyAlignment="1">
      <alignment horizontal="distributed" vertical="center" wrapText="1"/>
      <protection/>
    </xf>
    <xf numFmtId="176" fontId="8" fillId="0" borderId="2" xfId="16" applyNumberFormat="1" applyFont="1" applyBorder="1" applyAlignment="1" quotePrefix="1">
      <alignment horizontal="distributed" vertical="center" wrapText="1"/>
      <protection/>
    </xf>
    <xf numFmtId="176" fontId="8" fillId="0" borderId="8" xfId="16" applyNumberFormat="1" applyFont="1" applyBorder="1" applyAlignment="1">
      <alignment horizontal="distributed" vertical="center" wrapText="1"/>
      <protection/>
    </xf>
    <xf numFmtId="176" fontId="8" fillId="0" borderId="2" xfId="16" applyNumberFormat="1" applyFont="1" applyBorder="1" applyAlignment="1">
      <alignment horizontal="distributed" vertical="center" wrapText="1"/>
      <protection/>
    </xf>
    <xf numFmtId="176" fontId="8" fillId="0" borderId="2" xfId="16" applyNumberFormat="1" applyFont="1" applyBorder="1" applyAlignment="1" quotePrefix="1">
      <alignment horizontal="distributed" vertical="center" wrapText="1"/>
      <protection/>
    </xf>
    <xf numFmtId="176" fontId="8" fillId="0" borderId="2" xfId="16" applyNumberFormat="1" applyFont="1" applyBorder="1" applyAlignment="1" quotePrefix="1">
      <alignment horizontal="distributed" vertical="center"/>
      <protection/>
    </xf>
    <xf numFmtId="176" fontId="8" fillId="0" borderId="1" xfId="16" applyNumberFormat="1" applyFont="1" applyBorder="1" applyAlignment="1">
      <alignment horizontal="distributed" vertical="center" wrapText="1"/>
      <protection/>
    </xf>
    <xf numFmtId="176" fontId="8" fillId="0" borderId="0" xfId="16" applyNumberFormat="1" applyFont="1" applyBorder="1" applyAlignment="1">
      <alignment horizontal="distributed" vertical="center" wrapText="1"/>
      <protection/>
    </xf>
    <xf numFmtId="176" fontId="8" fillId="0" borderId="0" xfId="16" applyNumberFormat="1" applyFont="1" applyBorder="1" applyAlignment="1" quotePrefix="1">
      <alignment horizontal="distributed" vertical="center" wrapText="1"/>
      <protection/>
    </xf>
    <xf numFmtId="176" fontId="8" fillId="0" borderId="3" xfId="16" applyNumberFormat="1" applyFont="1" applyBorder="1" applyAlignment="1">
      <alignment horizontal="distributed" vertical="center" wrapText="1"/>
      <protection/>
    </xf>
    <xf numFmtId="176" fontId="8" fillId="0" borderId="0" xfId="16" applyNumberFormat="1" applyFont="1" applyBorder="1" applyAlignment="1" quotePrefix="1">
      <alignment horizontal="distributed" vertical="center"/>
      <protection/>
    </xf>
    <xf numFmtId="176" fontId="12" fillId="0" borderId="0" xfId="16" applyNumberFormat="1" applyFont="1" applyAlignment="1">
      <alignment horizontal="right" vertical="center" wrapText="1"/>
      <protection/>
    </xf>
    <xf numFmtId="176" fontId="13" fillId="0" borderId="0" xfId="16" applyNumberFormat="1" applyFont="1" applyAlignment="1">
      <alignment horizontal="right" vertical="center" wrapText="1"/>
      <protection/>
    </xf>
    <xf numFmtId="176" fontId="14" fillId="0" borderId="0" xfId="16" applyNumberFormat="1" applyFont="1" applyBorder="1" applyAlignment="1" applyProtection="1" quotePrefix="1">
      <alignment horizontal="center" vertical="center"/>
      <protection/>
    </xf>
    <xf numFmtId="176" fontId="13" fillId="0" borderId="0" xfId="16" applyNumberFormat="1" applyFont="1" applyAlignment="1">
      <alignment horizontal="center" vertical="center" wrapText="1"/>
      <protection/>
    </xf>
    <xf numFmtId="176" fontId="15" fillId="0" borderId="0" xfId="16" applyNumberFormat="1" applyFont="1" applyBorder="1" applyAlignment="1" applyProtection="1" quotePrefix="1">
      <alignment horizontal="distributed" vertical="center"/>
      <protection/>
    </xf>
    <xf numFmtId="176" fontId="13" fillId="0" borderId="0" xfId="16" applyNumberFormat="1" applyFont="1" applyAlignment="1" applyProtection="1">
      <alignment horizontal="right" vertical="center" wrapText="1"/>
      <protection locked="0"/>
    </xf>
    <xf numFmtId="176" fontId="13" fillId="0" borderId="0" xfId="16" applyNumberFormat="1" applyFont="1" applyBorder="1" applyAlignment="1" applyProtection="1">
      <alignment horizontal="distributed" vertical="center"/>
      <protection/>
    </xf>
    <xf numFmtId="176" fontId="13" fillId="0" borderId="0" xfId="16" applyNumberFormat="1" applyFont="1" applyBorder="1" applyAlignment="1" applyProtection="1" quotePrefix="1">
      <alignment horizontal="distributed" vertical="center"/>
      <protection/>
    </xf>
    <xf numFmtId="176" fontId="15" fillId="0" borderId="0" xfId="16" applyNumberFormat="1" applyFont="1" applyBorder="1" applyAlignment="1" applyProtection="1" quotePrefix="1">
      <alignment horizontal="distributed" vertical="center" wrapText="1"/>
      <protection/>
    </xf>
    <xf numFmtId="176" fontId="15" fillId="0" borderId="0" xfId="16" applyNumberFormat="1" applyFont="1" applyAlignment="1">
      <alignment horizontal="distributed" vertical="center" wrapText="1"/>
      <protection/>
    </xf>
    <xf numFmtId="176" fontId="15" fillId="0" borderId="0" xfId="16" applyNumberFormat="1" applyFont="1" applyAlignment="1">
      <alignment horizontal="distributed" vertical="center"/>
      <protection/>
    </xf>
    <xf numFmtId="176" fontId="13" fillId="0" borderId="0" xfId="16" applyNumberFormat="1" applyFont="1" applyBorder="1" applyAlignment="1" applyProtection="1">
      <alignment horizontal="right" vertical="center" wrapText="1"/>
      <protection locked="0"/>
    </xf>
    <xf numFmtId="176" fontId="13" fillId="0" borderId="0" xfId="16" applyNumberFormat="1" applyFont="1" applyBorder="1" applyAlignment="1">
      <alignment horizontal="right" vertical="center" wrapText="1"/>
      <protection/>
    </xf>
    <xf numFmtId="176" fontId="15" fillId="0" borderId="0" xfId="16" applyNumberFormat="1" applyFont="1" applyBorder="1" applyAlignment="1" applyProtection="1">
      <alignment horizontal="distributed" vertical="center" wrapText="1"/>
      <protection/>
    </xf>
    <xf numFmtId="176" fontId="13" fillId="0" borderId="0" xfId="16" applyNumberFormat="1" applyFont="1" applyBorder="1" applyAlignment="1">
      <alignment horizontal="center" vertical="center" wrapText="1"/>
      <protection/>
    </xf>
    <xf numFmtId="176" fontId="13" fillId="0" borderId="0" xfId="16" applyNumberFormat="1" applyFont="1" applyFill="1" applyAlignment="1">
      <alignment horizontal="right" vertical="center" wrapText="1"/>
      <protection/>
    </xf>
    <xf numFmtId="176" fontId="15" fillId="0" borderId="0" xfId="16" applyNumberFormat="1" applyFont="1" applyFill="1" applyBorder="1" applyAlignment="1" applyProtection="1">
      <alignment horizontal="distributed" vertical="center" wrapText="1"/>
      <protection/>
    </xf>
    <xf numFmtId="176" fontId="13" fillId="0" borderId="0" xfId="16" applyNumberFormat="1" applyFont="1" applyFill="1" applyAlignment="1">
      <alignment horizontal="center" vertical="center" wrapText="1"/>
      <protection/>
    </xf>
    <xf numFmtId="176" fontId="13" fillId="0" borderId="0" xfId="16" applyNumberFormat="1" applyFont="1" applyFill="1" applyAlignment="1" applyProtection="1">
      <alignment horizontal="right" vertical="center" wrapText="1"/>
      <protection locked="0"/>
    </xf>
    <xf numFmtId="176" fontId="13" fillId="0" borderId="0" xfId="16" applyNumberFormat="1" applyFont="1" applyFill="1" applyBorder="1" applyAlignment="1" applyProtection="1">
      <alignment horizontal="distributed" vertical="center"/>
      <protection/>
    </xf>
    <xf numFmtId="176" fontId="13" fillId="0" borderId="0" xfId="16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16" applyNumberFormat="1" applyFont="1" applyFill="1" applyBorder="1" applyAlignment="1">
      <alignment horizontal="right" vertical="center" wrapText="1"/>
      <protection/>
    </xf>
    <xf numFmtId="176" fontId="13" fillId="0" borderId="0" xfId="16" applyNumberFormat="1" applyFont="1" applyFill="1" applyBorder="1" applyAlignment="1" applyProtection="1" quotePrefix="1">
      <alignment horizontal="distributed" vertical="center"/>
      <protection/>
    </xf>
    <xf numFmtId="176" fontId="13" fillId="0" borderId="0" xfId="16" applyNumberFormat="1" applyFont="1" applyFill="1" applyBorder="1" applyAlignment="1">
      <alignment horizontal="center" vertical="center" wrapText="1"/>
      <protection/>
    </xf>
    <xf numFmtId="176" fontId="15" fillId="0" borderId="0" xfId="16" applyNumberFormat="1" applyFont="1" applyBorder="1" applyAlignment="1" applyProtection="1">
      <alignment horizontal="distributed" vertical="center"/>
      <protection/>
    </xf>
    <xf numFmtId="176" fontId="13" fillId="0" borderId="4" xfId="16" applyNumberFormat="1" applyFont="1" applyBorder="1" applyAlignment="1" applyProtection="1">
      <alignment horizontal="right" vertical="center" wrapText="1"/>
      <protection locked="0"/>
    </xf>
    <xf numFmtId="176" fontId="13" fillId="0" borderId="4" xfId="16" applyNumberFormat="1" applyFont="1" applyBorder="1" applyAlignment="1">
      <alignment horizontal="right" vertical="center" wrapText="1"/>
      <protection/>
    </xf>
    <xf numFmtId="176" fontId="13" fillId="0" borderId="4" xfId="16" applyNumberFormat="1" applyFont="1" applyBorder="1" applyAlignment="1" applyProtection="1" quotePrefix="1">
      <alignment horizontal="distributed" vertical="center"/>
      <protection/>
    </xf>
    <xf numFmtId="176" fontId="12" fillId="0" borderId="0" xfId="16" applyNumberFormat="1" applyFont="1" applyBorder="1" applyAlignment="1">
      <alignment horizontal="right" vertical="center" wrapText="1"/>
      <protection/>
    </xf>
    <xf numFmtId="176" fontId="16" fillId="0" borderId="0" xfId="16" applyNumberFormat="1" applyFont="1" applyBorder="1" applyAlignment="1" applyProtection="1">
      <alignment horizontal="center" vertical="center"/>
      <protection/>
    </xf>
    <xf numFmtId="176" fontId="14" fillId="0" borderId="0" xfId="16" applyNumberFormat="1" applyFont="1" applyBorder="1" applyAlignment="1" applyProtection="1">
      <alignment horizontal="distributed" vertical="center"/>
      <protection/>
    </xf>
    <xf numFmtId="176" fontId="13" fillId="0" borderId="0" xfId="16" applyNumberFormat="1" applyFont="1" applyAlignment="1" applyProtection="1">
      <alignment horizontal="right" vertical="center" wrapText="1"/>
      <protection/>
    </xf>
    <xf numFmtId="176" fontId="13" fillId="0" borderId="0" xfId="16" applyNumberFormat="1" applyFont="1" applyAlignment="1" applyProtection="1">
      <alignment horizontal="center" vertical="center" wrapText="1"/>
      <protection/>
    </xf>
    <xf numFmtId="176" fontId="13" fillId="0" borderId="0" xfId="16" applyNumberFormat="1" applyFont="1" applyProtection="1">
      <alignment/>
      <protection/>
    </xf>
    <xf numFmtId="176" fontId="12" fillId="0" borderId="4" xfId="16" applyNumberFormat="1" applyFont="1" applyBorder="1" applyAlignment="1" applyProtection="1">
      <alignment horizontal="right" vertical="center" wrapText="1"/>
      <protection/>
    </xf>
    <xf numFmtId="176" fontId="14" fillId="0" borderId="4" xfId="16" applyNumberFormat="1" applyFont="1" applyBorder="1" applyAlignment="1" applyProtection="1" quotePrefix="1">
      <alignment horizontal="center" vertical="center"/>
      <protection/>
    </xf>
    <xf numFmtId="176" fontId="13" fillId="0" borderId="4" xfId="16" applyNumberFormat="1" applyFont="1" applyBorder="1" applyAlignment="1" applyProtection="1">
      <alignment horizontal="center" vertical="center" wrapText="1"/>
      <protection/>
    </xf>
    <xf numFmtId="176" fontId="17" fillId="0" borderId="9" xfId="16" applyNumberFormat="1" applyFont="1" applyBorder="1" applyAlignment="1">
      <alignment horizontal="distributed" vertical="center" wrapText="1"/>
      <protection/>
    </xf>
    <xf numFmtId="176" fontId="17" fillId="0" borderId="5" xfId="16" applyNumberFormat="1" applyFont="1" applyBorder="1" applyAlignment="1">
      <alignment horizontal="distributed" vertical="center" wrapText="1"/>
      <protection/>
    </xf>
  </cellXfs>
  <cellStyles count="8">
    <cellStyle name="Normal" xfId="0"/>
    <cellStyle name="一般_丁四用人費用綜計表(決算數)" xfId="15"/>
    <cellStyle name="一般_丁四用人費用綜計表(預算數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39" sqref="J39"/>
    </sheetView>
  </sheetViews>
  <sheetFormatPr defaultColWidth="9.00390625" defaultRowHeight="16.5"/>
  <cols>
    <col min="1" max="1" width="14.50390625" style="6" customWidth="1"/>
    <col min="2" max="2" width="0.875" style="6" customWidth="1"/>
    <col min="3" max="3" width="27.125" style="6" customWidth="1"/>
    <col min="4" max="4" width="17.625" style="6" customWidth="1"/>
    <col min="5" max="5" width="15.875" style="6" customWidth="1"/>
    <col min="6" max="6" width="15.00390625" style="6" customWidth="1"/>
    <col min="7" max="7" width="15.625" style="6" customWidth="1"/>
    <col min="8" max="8" width="18.125" style="6" customWidth="1"/>
    <col min="9" max="9" width="18.50390625" style="6" customWidth="1"/>
    <col min="10" max="10" width="14.625" style="6" customWidth="1"/>
    <col min="11" max="11" width="18.00390625" style="6" customWidth="1"/>
    <col min="12" max="12" width="15.00390625" style="6" customWidth="1"/>
    <col min="13" max="13" width="19.25390625" style="6" customWidth="1"/>
    <col min="14" max="16384" width="9.00390625" style="6" customWidth="1"/>
  </cols>
  <sheetData>
    <row r="1" spans="1:13" s="2" customFormat="1" ht="30" customHeight="1">
      <c r="A1" s="1" t="s">
        <v>0</v>
      </c>
      <c r="B1" s="1"/>
      <c r="D1" s="51" t="s">
        <v>25</v>
      </c>
      <c r="E1" s="51"/>
      <c r="F1" s="51"/>
      <c r="G1" s="51"/>
      <c r="H1" s="52" t="s">
        <v>26</v>
      </c>
      <c r="I1" s="52"/>
      <c r="J1" s="52"/>
      <c r="K1" s="1"/>
      <c r="L1" s="1"/>
      <c r="M1" s="1"/>
    </row>
    <row r="2" spans="1:13" s="2" customFormat="1" ht="19.5" customHeight="1" thickBot="1">
      <c r="A2" s="1"/>
      <c r="B2" s="1"/>
      <c r="C2" s="3"/>
      <c r="D2" s="4"/>
      <c r="E2" s="4"/>
      <c r="F2" s="4"/>
      <c r="G2" s="5"/>
      <c r="H2" s="4"/>
      <c r="I2" s="1"/>
      <c r="J2" s="1"/>
      <c r="K2" s="1"/>
      <c r="L2" s="6"/>
      <c r="M2" s="7" t="s">
        <v>27</v>
      </c>
    </row>
    <row r="3" spans="1:13" s="2" customFormat="1" ht="19.5" customHeight="1">
      <c r="A3" s="53" t="s">
        <v>28</v>
      </c>
      <c r="B3" s="54"/>
      <c r="C3" s="55" t="s">
        <v>1</v>
      </c>
      <c r="D3" s="57" t="s">
        <v>29</v>
      </c>
      <c r="E3" s="58"/>
      <c r="F3" s="58"/>
      <c r="G3" s="58"/>
      <c r="H3" s="59" t="s">
        <v>2</v>
      </c>
      <c r="I3" s="59"/>
      <c r="J3" s="59"/>
      <c r="K3" s="59"/>
      <c r="L3" s="59"/>
      <c r="M3" s="59"/>
    </row>
    <row r="4" spans="1:13" s="2" customFormat="1" ht="33.75" customHeight="1" thickBot="1">
      <c r="A4" s="60" t="s">
        <v>30</v>
      </c>
      <c r="B4" s="61"/>
      <c r="C4" s="56"/>
      <c r="D4" s="10" t="s">
        <v>3</v>
      </c>
      <c r="E4" s="10" t="s">
        <v>31</v>
      </c>
      <c r="F4" s="10" t="s">
        <v>4</v>
      </c>
      <c r="G4" s="9" t="s">
        <v>5</v>
      </c>
      <c r="H4" s="10" t="s">
        <v>6</v>
      </c>
      <c r="I4" s="11" t="s">
        <v>32</v>
      </c>
      <c r="J4" s="11" t="s">
        <v>33</v>
      </c>
      <c r="K4" s="10" t="s">
        <v>7</v>
      </c>
      <c r="L4" s="10" t="s">
        <v>8</v>
      </c>
      <c r="M4" s="8" t="s">
        <v>9</v>
      </c>
    </row>
    <row r="5" spans="1:13" s="2" customFormat="1" ht="19.5" customHeight="1">
      <c r="A5" s="12"/>
      <c r="B5" s="13"/>
      <c r="C5" s="14"/>
      <c r="D5" s="15"/>
      <c r="E5" s="15"/>
      <c r="F5" s="15"/>
      <c r="G5" s="16"/>
      <c r="H5" s="17"/>
      <c r="I5" s="18"/>
      <c r="J5" s="18"/>
      <c r="K5" s="17"/>
      <c r="L5" s="17"/>
      <c r="M5" s="17"/>
    </row>
    <row r="6" spans="1:13" s="22" customFormat="1" ht="18" customHeight="1">
      <c r="A6" s="19">
        <f>A7</f>
        <v>0</v>
      </c>
      <c r="B6" s="20"/>
      <c r="C6" s="21" t="s">
        <v>10</v>
      </c>
      <c r="D6" s="19">
        <f aca="true" t="shared" si="0" ref="D6:M6">D7</f>
        <v>1818626852</v>
      </c>
      <c r="E6" s="19">
        <f t="shared" si="0"/>
        <v>5600</v>
      </c>
      <c r="F6" s="19">
        <f t="shared" si="0"/>
        <v>115899335</v>
      </c>
      <c r="G6" s="19">
        <f t="shared" si="0"/>
        <v>12917199</v>
      </c>
      <c r="H6" s="19">
        <f t="shared" si="0"/>
        <v>692485446</v>
      </c>
      <c r="I6" s="19">
        <f t="shared" si="0"/>
        <v>349030907</v>
      </c>
      <c r="J6" s="19">
        <f t="shared" si="0"/>
        <v>0</v>
      </c>
      <c r="K6" s="19">
        <f t="shared" si="0"/>
        <v>442112914.53</v>
      </c>
      <c r="L6" s="19">
        <f t="shared" si="0"/>
        <v>125359</v>
      </c>
      <c r="M6" s="19">
        <f t="shared" si="0"/>
        <v>3431203612.5299997</v>
      </c>
    </row>
    <row r="7" spans="1:13" s="22" customFormat="1" ht="18.75" customHeight="1">
      <c r="A7" s="20">
        <f>SUM(A8:A9)</f>
        <v>0</v>
      </c>
      <c r="B7" s="20"/>
      <c r="C7" s="23" t="s">
        <v>11</v>
      </c>
      <c r="D7" s="20">
        <f aca="true" t="shared" si="1" ref="D7:M7">SUM(D8:D9)</f>
        <v>1818626852</v>
      </c>
      <c r="E7" s="20">
        <f t="shared" si="1"/>
        <v>5600</v>
      </c>
      <c r="F7" s="20">
        <f t="shared" si="1"/>
        <v>115899335</v>
      </c>
      <c r="G7" s="20">
        <f t="shared" si="1"/>
        <v>12917199</v>
      </c>
      <c r="H7" s="20">
        <f t="shared" si="1"/>
        <v>692485446</v>
      </c>
      <c r="I7" s="20">
        <f t="shared" si="1"/>
        <v>349030907</v>
      </c>
      <c r="J7" s="20">
        <f t="shared" si="1"/>
        <v>0</v>
      </c>
      <c r="K7" s="20">
        <f t="shared" si="1"/>
        <v>442112914.53</v>
      </c>
      <c r="L7" s="20">
        <f t="shared" si="1"/>
        <v>125359</v>
      </c>
      <c r="M7" s="20">
        <f t="shared" si="1"/>
        <v>3431203612.5299997</v>
      </c>
    </row>
    <row r="8" spans="1:13" s="22" customFormat="1" ht="18.75" customHeight="1">
      <c r="A8" s="24"/>
      <c r="B8" s="20"/>
      <c r="C8" s="25" t="s">
        <v>12</v>
      </c>
      <c r="D8" s="24">
        <v>1806334881</v>
      </c>
      <c r="E8" s="24">
        <v>5600</v>
      </c>
      <c r="F8" s="24">
        <v>115465180</v>
      </c>
      <c r="G8" s="24">
        <v>941312</v>
      </c>
      <c r="H8" s="24">
        <v>689947212</v>
      </c>
      <c r="I8" s="24">
        <v>347184453</v>
      </c>
      <c r="J8" s="24"/>
      <c r="K8" s="24">
        <v>440308232.53</v>
      </c>
      <c r="L8" s="24">
        <v>125359</v>
      </c>
      <c r="M8" s="20">
        <f>SUM(D8:L8)</f>
        <v>3400312229.5299997</v>
      </c>
    </row>
    <row r="9" spans="1:13" s="22" customFormat="1" ht="18.75" customHeight="1">
      <c r="A9" s="24"/>
      <c r="B9" s="20"/>
      <c r="C9" s="26" t="s">
        <v>13</v>
      </c>
      <c r="D9" s="24">
        <v>12291971</v>
      </c>
      <c r="E9" s="24"/>
      <c r="F9" s="24">
        <v>434155</v>
      </c>
      <c r="G9" s="24">
        <v>11975887</v>
      </c>
      <c r="H9" s="24">
        <v>2538234</v>
      </c>
      <c r="I9" s="24">
        <v>1846454</v>
      </c>
      <c r="J9" s="24"/>
      <c r="K9" s="24">
        <v>1804682</v>
      </c>
      <c r="L9" s="24"/>
      <c r="M9" s="20">
        <f>SUM(D9:L9)</f>
        <v>30891383</v>
      </c>
    </row>
    <row r="10" spans="1:13" s="22" customFormat="1" ht="18" customHeight="1">
      <c r="A10" s="20"/>
      <c r="B10" s="20"/>
      <c r="C10" s="26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2" customFormat="1" ht="18" customHeight="1">
      <c r="A11" s="19">
        <f>A12+A15+A18+A21+A24</f>
        <v>6073017632</v>
      </c>
      <c r="B11" s="19"/>
      <c r="C11" s="21" t="s">
        <v>14</v>
      </c>
      <c r="D11" s="19">
        <f aca="true" t="shared" si="2" ref="D11:M11">D12+D15+D18+D21+D24</f>
        <v>40831568171.25</v>
      </c>
      <c r="E11" s="19">
        <f t="shared" si="2"/>
        <v>311823356</v>
      </c>
      <c r="F11" s="19">
        <f t="shared" si="2"/>
        <v>4473515061.57</v>
      </c>
      <c r="G11" s="19">
        <f t="shared" si="2"/>
        <v>1366457041.85</v>
      </c>
      <c r="H11" s="19">
        <f t="shared" si="2"/>
        <v>9826767419.17</v>
      </c>
      <c r="I11" s="19">
        <f t="shared" si="2"/>
        <v>6766383522.360001</v>
      </c>
      <c r="J11" s="19">
        <f t="shared" si="2"/>
        <v>3808395</v>
      </c>
      <c r="K11" s="19">
        <f t="shared" si="2"/>
        <v>5431861467.15</v>
      </c>
      <c r="L11" s="19">
        <f t="shared" si="2"/>
        <v>4583746.9</v>
      </c>
      <c r="M11" s="19">
        <f t="shared" si="2"/>
        <v>69016768181.25</v>
      </c>
    </row>
    <row r="12" spans="1:13" s="22" customFormat="1" ht="18.75" customHeight="1">
      <c r="A12" s="20">
        <f>A13+A14</f>
        <v>0</v>
      </c>
      <c r="B12" s="20"/>
      <c r="C12" s="23" t="s">
        <v>34</v>
      </c>
      <c r="D12" s="20">
        <f aca="true" t="shared" si="3" ref="D12:M12">D13+D14</f>
        <v>3201109673.5099998</v>
      </c>
      <c r="E12" s="20">
        <f t="shared" si="3"/>
        <v>109279133</v>
      </c>
      <c r="F12" s="20">
        <f t="shared" si="3"/>
        <v>208111712</v>
      </c>
      <c r="G12" s="20">
        <f t="shared" si="3"/>
        <v>0</v>
      </c>
      <c r="H12" s="20">
        <f t="shared" si="3"/>
        <v>995662707</v>
      </c>
      <c r="I12" s="20">
        <f t="shared" si="3"/>
        <v>546964736</v>
      </c>
      <c r="J12" s="20">
        <f t="shared" si="3"/>
        <v>0</v>
      </c>
      <c r="K12" s="20">
        <f t="shared" si="3"/>
        <v>441978857.18</v>
      </c>
      <c r="L12" s="20">
        <f t="shared" si="3"/>
        <v>409455</v>
      </c>
      <c r="M12" s="20">
        <f t="shared" si="3"/>
        <v>5503516273.690001</v>
      </c>
    </row>
    <row r="13" spans="1:13" s="22" customFormat="1" ht="18.75" customHeight="1">
      <c r="A13" s="24"/>
      <c r="B13" s="20"/>
      <c r="C13" s="25" t="s">
        <v>12</v>
      </c>
      <c r="D13" s="24">
        <v>3190395513.33</v>
      </c>
      <c r="E13" s="24">
        <v>109279133</v>
      </c>
      <c r="F13" s="24">
        <v>208111712</v>
      </c>
      <c r="G13" s="24"/>
      <c r="H13" s="24">
        <v>995662707</v>
      </c>
      <c r="I13" s="24">
        <v>546964736</v>
      </c>
      <c r="J13" s="24"/>
      <c r="K13" s="24">
        <v>441530481.51</v>
      </c>
      <c r="L13" s="24">
        <v>409455</v>
      </c>
      <c r="M13" s="20">
        <f>SUM(D13:L13)</f>
        <v>5492353737.84</v>
      </c>
    </row>
    <row r="14" spans="1:13" s="22" customFormat="1" ht="18.75" customHeight="1">
      <c r="A14" s="24"/>
      <c r="B14" s="20"/>
      <c r="C14" s="26" t="s">
        <v>13</v>
      </c>
      <c r="D14" s="24">
        <v>10714160.18</v>
      </c>
      <c r="E14" s="24"/>
      <c r="F14" s="24"/>
      <c r="G14" s="24"/>
      <c r="H14" s="24"/>
      <c r="I14" s="24"/>
      <c r="J14" s="24"/>
      <c r="K14" s="24">
        <v>448375.67</v>
      </c>
      <c r="L14" s="24"/>
      <c r="M14" s="20">
        <f>SUM(D14:L14)</f>
        <v>11162535.85</v>
      </c>
    </row>
    <row r="15" spans="1:13" s="29" customFormat="1" ht="18.75" customHeight="1">
      <c r="A15" s="27">
        <f>A16+A17</f>
        <v>261836377</v>
      </c>
      <c r="B15" s="27"/>
      <c r="C15" s="28" t="s">
        <v>35</v>
      </c>
      <c r="D15" s="27">
        <f aca="true" t="shared" si="4" ref="D15:M15">D16+D17</f>
        <v>12224707019.74</v>
      </c>
      <c r="E15" s="27">
        <f t="shared" si="4"/>
        <v>113775477</v>
      </c>
      <c r="F15" s="27">
        <f t="shared" si="4"/>
        <v>2073612962.57</v>
      </c>
      <c r="G15" s="27">
        <f t="shared" si="4"/>
        <v>121535859.85000001</v>
      </c>
      <c r="H15" s="27">
        <f t="shared" si="4"/>
        <v>2757680413.17</v>
      </c>
      <c r="I15" s="27">
        <f t="shared" si="4"/>
        <v>2159118143.36</v>
      </c>
      <c r="J15" s="27">
        <f t="shared" si="4"/>
        <v>0</v>
      </c>
      <c r="K15" s="27">
        <f t="shared" si="4"/>
        <v>1900278028.9699998</v>
      </c>
      <c r="L15" s="27">
        <f t="shared" si="4"/>
        <v>1455655.9</v>
      </c>
      <c r="M15" s="27">
        <f t="shared" si="4"/>
        <v>21352163560.560005</v>
      </c>
    </row>
    <row r="16" spans="1:13" s="29" customFormat="1" ht="18.75" customHeight="1">
      <c r="A16" s="30">
        <v>261836377</v>
      </c>
      <c r="B16" s="27"/>
      <c r="C16" s="31" t="s">
        <v>12</v>
      </c>
      <c r="D16" s="30">
        <v>12224707019.74</v>
      </c>
      <c r="E16" s="30">
        <v>113775477</v>
      </c>
      <c r="F16" s="30">
        <v>2073612962.57</v>
      </c>
      <c r="G16" s="30">
        <v>121535859.85000001</v>
      </c>
      <c r="H16" s="30">
        <v>2757680413.17</v>
      </c>
      <c r="I16" s="30">
        <v>2159118143.36</v>
      </c>
      <c r="J16" s="30"/>
      <c r="K16" s="30">
        <v>1900278028.9699998</v>
      </c>
      <c r="L16" s="30">
        <v>1455655.9</v>
      </c>
      <c r="M16" s="27">
        <f>SUM(D16:L16)</f>
        <v>21352163560.560005</v>
      </c>
    </row>
    <row r="17" spans="1:13" s="29" customFormat="1" ht="18.75" customHeight="1">
      <c r="A17" s="30"/>
      <c r="B17" s="27"/>
      <c r="C17" s="32" t="s">
        <v>13</v>
      </c>
      <c r="D17" s="30"/>
      <c r="E17" s="30"/>
      <c r="F17" s="30"/>
      <c r="G17" s="30"/>
      <c r="H17" s="30"/>
      <c r="I17" s="30"/>
      <c r="J17" s="30"/>
      <c r="K17" s="30"/>
      <c r="L17" s="30"/>
      <c r="M17" s="27">
        <f>SUM(D17:L17)</f>
        <v>0</v>
      </c>
    </row>
    <row r="18" spans="1:13" s="22" customFormat="1" ht="18.75" customHeight="1">
      <c r="A18" s="20">
        <f>A19+A20</f>
        <v>5810852028</v>
      </c>
      <c r="B18" s="20"/>
      <c r="C18" s="23" t="s">
        <v>36</v>
      </c>
      <c r="D18" s="20">
        <f aca="true" t="shared" si="5" ref="D18:M18">D19+D20</f>
        <v>18931447041</v>
      </c>
      <c r="E18" s="20">
        <f t="shared" si="5"/>
        <v>4618874</v>
      </c>
      <c r="F18" s="20">
        <f t="shared" si="5"/>
        <v>1945711345</v>
      </c>
      <c r="G18" s="20">
        <f t="shared" si="5"/>
        <v>1227730696</v>
      </c>
      <c r="H18" s="20">
        <f t="shared" si="5"/>
        <v>4381857368</v>
      </c>
      <c r="I18" s="20">
        <f t="shared" si="5"/>
        <v>2561823211</v>
      </c>
      <c r="J18" s="20">
        <f t="shared" si="5"/>
        <v>961951</v>
      </c>
      <c r="K18" s="20">
        <f t="shared" si="5"/>
        <v>2383664013</v>
      </c>
      <c r="L18" s="20">
        <f t="shared" si="5"/>
        <v>1823981</v>
      </c>
      <c r="M18" s="20">
        <f t="shared" si="5"/>
        <v>31439638480</v>
      </c>
    </row>
    <row r="19" spans="1:13" s="22" customFormat="1" ht="18.75" customHeight="1">
      <c r="A19" s="24">
        <v>5810852028</v>
      </c>
      <c r="B19" s="20"/>
      <c r="C19" s="25" t="s">
        <v>12</v>
      </c>
      <c r="D19" s="24">
        <v>18929448367</v>
      </c>
      <c r="E19" s="24">
        <v>4618874</v>
      </c>
      <c r="F19" s="24">
        <v>1945607155</v>
      </c>
      <c r="G19" s="24">
        <v>1225978977</v>
      </c>
      <c r="H19" s="24">
        <v>4381408452</v>
      </c>
      <c r="I19" s="24">
        <v>2561589784</v>
      </c>
      <c r="J19" s="24">
        <v>961951</v>
      </c>
      <c r="K19" s="24">
        <v>2383259654</v>
      </c>
      <c r="L19" s="24">
        <v>1823981</v>
      </c>
      <c r="M19" s="20">
        <f>SUM(D19:L19)</f>
        <v>31434697195</v>
      </c>
    </row>
    <row r="20" spans="1:13" s="22" customFormat="1" ht="18.75" customHeight="1">
      <c r="A20" s="24"/>
      <c r="B20" s="20"/>
      <c r="C20" s="26" t="s">
        <v>13</v>
      </c>
      <c r="D20" s="24">
        <v>1998674</v>
      </c>
      <c r="E20" s="24"/>
      <c r="F20" s="24">
        <v>104190</v>
      </c>
      <c r="G20" s="24">
        <v>1751719</v>
      </c>
      <c r="H20" s="24">
        <v>448916</v>
      </c>
      <c r="I20" s="24">
        <v>233427</v>
      </c>
      <c r="J20" s="24"/>
      <c r="K20" s="24">
        <v>404359</v>
      </c>
      <c r="L20" s="24"/>
      <c r="M20" s="20">
        <f>SUM(D20:L20)</f>
        <v>4941285</v>
      </c>
    </row>
    <row r="21" spans="1:13" s="22" customFormat="1" ht="18.75" customHeight="1">
      <c r="A21" s="20">
        <f>A22+A23</f>
        <v>329227</v>
      </c>
      <c r="B21" s="20"/>
      <c r="C21" s="23" t="s">
        <v>15</v>
      </c>
      <c r="D21" s="20">
        <f aca="true" t="shared" si="6" ref="D21:M21">D22+D23</f>
        <v>2273745298</v>
      </c>
      <c r="E21" s="20">
        <f t="shared" si="6"/>
        <v>33623320</v>
      </c>
      <c r="F21" s="20">
        <f t="shared" si="6"/>
        <v>53524682</v>
      </c>
      <c r="G21" s="20">
        <f t="shared" si="6"/>
        <v>9509760</v>
      </c>
      <c r="H21" s="20">
        <f t="shared" si="6"/>
        <v>410452008</v>
      </c>
      <c r="I21" s="20">
        <f t="shared" si="6"/>
        <v>393256402</v>
      </c>
      <c r="J21" s="20">
        <f t="shared" si="6"/>
        <v>1528884</v>
      </c>
      <c r="K21" s="20">
        <f t="shared" si="6"/>
        <v>240707230</v>
      </c>
      <c r="L21" s="20">
        <f t="shared" si="6"/>
        <v>408322</v>
      </c>
      <c r="M21" s="20">
        <f t="shared" si="6"/>
        <v>3416755906</v>
      </c>
    </row>
    <row r="22" spans="1:13" s="22" customFormat="1" ht="18.75" customHeight="1">
      <c r="A22" s="24">
        <v>329227</v>
      </c>
      <c r="B22" s="20"/>
      <c r="C22" s="25" t="s">
        <v>12</v>
      </c>
      <c r="D22" s="24">
        <v>2267530715</v>
      </c>
      <c r="E22" s="24">
        <v>33331070</v>
      </c>
      <c r="F22" s="24">
        <v>53524682</v>
      </c>
      <c r="G22" s="24">
        <v>9509760</v>
      </c>
      <c r="H22" s="24">
        <v>409419009</v>
      </c>
      <c r="I22" s="24">
        <v>392315280</v>
      </c>
      <c r="J22" s="24">
        <v>1528884</v>
      </c>
      <c r="K22" s="24">
        <v>240058348</v>
      </c>
      <c r="L22" s="24">
        <v>407231</v>
      </c>
      <c r="M22" s="20">
        <f>SUM(D22:L22)</f>
        <v>3407624979</v>
      </c>
    </row>
    <row r="23" spans="1:13" s="22" customFormat="1" ht="18.75" customHeight="1">
      <c r="A23" s="24"/>
      <c r="B23" s="20"/>
      <c r="C23" s="26" t="s">
        <v>13</v>
      </c>
      <c r="D23" s="24">
        <v>6214583</v>
      </c>
      <c r="E23" s="24">
        <v>292250</v>
      </c>
      <c r="F23" s="24"/>
      <c r="G23" s="24"/>
      <c r="H23" s="24">
        <v>1032999</v>
      </c>
      <c r="I23" s="24">
        <v>941122</v>
      </c>
      <c r="J23" s="24"/>
      <c r="K23" s="24">
        <v>648882</v>
      </c>
      <c r="L23" s="24">
        <v>1091</v>
      </c>
      <c r="M23" s="20">
        <f>SUM(D23:L23)</f>
        <v>9130927</v>
      </c>
    </row>
    <row r="24" spans="1:13" s="22" customFormat="1" ht="18.75" customHeight="1">
      <c r="A24" s="20">
        <f>A25+A26</f>
        <v>0</v>
      </c>
      <c r="B24" s="20"/>
      <c r="C24" s="33" t="s">
        <v>37</v>
      </c>
      <c r="D24" s="20">
        <f aca="true" t="shared" si="7" ref="D24:M24">D25+D26</f>
        <v>4200559139</v>
      </c>
      <c r="E24" s="20">
        <f t="shared" si="7"/>
        <v>50526552</v>
      </c>
      <c r="F24" s="20">
        <f t="shared" si="7"/>
        <v>192554360</v>
      </c>
      <c r="G24" s="20">
        <f t="shared" si="7"/>
        <v>7680726</v>
      </c>
      <c r="H24" s="20">
        <f t="shared" si="7"/>
        <v>1281114923</v>
      </c>
      <c r="I24" s="20">
        <f t="shared" si="7"/>
        <v>1105221030</v>
      </c>
      <c r="J24" s="20">
        <f t="shared" si="7"/>
        <v>1317560</v>
      </c>
      <c r="K24" s="20">
        <f t="shared" si="7"/>
        <v>465233338</v>
      </c>
      <c r="L24" s="20">
        <f t="shared" si="7"/>
        <v>486333</v>
      </c>
      <c r="M24" s="20">
        <f t="shared" si="7"/>
        <v>7304693961</v>
      </c>
    </row>
    <row r="25" spans="1:13" s="22" customFormat="1" ht="18.75" customHeight="1">
      <c r="A25" s="24"/>
      <c r="B25" s="20"/>
      <c r="C25" s="25" t="s">
        <v>12</v>
      </c>
      <c r="D25" s="24">
        <v>4200559139</v>
      </c>
      <c r="E25" s="24">
        <v>50526552</v>
      </c>
      <c r="F25" s="24">
        <v>192554360</v>
      </c>
      <c r="G25" s="24">
        <v>7680726</v>
      </c>
      <c r="H25" s="24">
        <v>1281114923</v>
      </c>
      <c r="I25" s="24">
        <v>1105221030</v>
      </c>
      <c r="J25" s="24">
        <v>1317560</v>
      </c>
      <c r="K25" s="24">
        <v>465233338</v>
      </c>
      <c r="L25" s="24">
        <v>486333</v>
      </c>
      <c r="M25" s="20">
        <f>SUM(D25:L25)</f>
        <v>7304693961</v>
      </c>
    </row>
    <row r="26" spans="1:13" s="22" customFormat="1" ht="18.75" customHeight="1">
      <c r="A26" s="24"/>
      <c r="B26" s="20"/>
      <c r="C26" s="26" t="s">
        <v>13</v>
      </c>
      <c r="D26" s="24"/>
      <c r="E26" s="24"/>
      <c r="F26" s="24"/>
      <c r="G26" s="24"/>
      <c r="H26" s="24"/>
      <c r="I26" s="24"/>
      <c r="J26" s="24"/>
      <c r="K26" s="24"/>
      <c r="L26" s="24"/>
      <c r="M26" s="20">
        <f>SUM(D26:L26)</f>
        <v>0</v>
      </c>
    </row>
    <row r="27" spans="1:13" s="22" customFormat="1" ht="19.5" customHeight="1">
      <c r="A27" s="20"/>
      <c r="B27" s="20"/>
      <c r="C27" s="26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s="22" customFormat="1" ht="18" customHeight="1">
      <c r="A28" s="19">
        <f>A29+A32+A35+A38+A41+A44</f>
        <v>0</v>
      </c>
      <c r="B28" s="20"/>
      <c r="C28" s="21" t="s">
        <v>16</v>
      </c>
      <c r="D28" s="19">
        <f aca="true" t="shared" si="8" ref="D28:M28">D29+D32+D35+D38+D41+D44</f>
        <v>16234674798.570002</v>
      </c>
      <c r="E28" s="19">
        <f t="shared" si="8"/>
        <v>223315718.20999998</v>
      </c>
      <c r="F28" s="19">
        <f t="shared" si="8"/>
        <v>1689683821.3000002</v>
      </c>
      <c r="G28" s="19">
        <f t="shared" si="8"/>
        <v>342511681.40999997</v>
      </c>
      <c r="H28" s="19">
        <f t="shared" si="8"/>
        <v>6055551431.21</v>
      </c>
      <c r="I28" s="19">
        <f t="shared" si="8"/>
        <v>2480601102.71</v>
      </c>
      <c r="J28" s="19">
        <f t="shared" si="8"/>
        <v>1002171.48</v>
      </c>
      <c r="K28" s="19">
        <f t="shared" si="8"/>
        <v>3351907787.25</v>
      </c>
      <c r="L28" s="19">
        <f t="shared" si="8"/>
        <v>1229509.02</v>
      </c>
      <c r="M28" s="19">
        <f t="shared" si="8"/>
        <v>30380478021.160004</v>
      </c>
    </row>
    <row r="29" spans="1:13" s="22" customFormat="1" ht="18.75" customHeight="1">
      <c r="A29" s="20">
        <f>A30+A31</f>
        <v>0</v>
      </c>
      <c r="B29" s="20"/>
      <c r="C29" s="23" t="s">
        <v>17</v>
      </c>
      <c r="D29" s="20">
        <f aca="true" t="shared" si="9" ref="D29:M29">D30+D31</f>
        <v>208531875.6</v>
      </c>
      <c r="E29" s="20">
        <f t="shared" si="9"/>
        <v>4178873.76</v>
      </c>
      <c r="F29" s="20">
        <f t="shared" si="9"/>
        <v>12356262.85</v>
      </c>
      <c r="G29" s="20">
        <f t="shared" si="9"/>
        <v>5431515.17</v>
      </c>
      <c r="H29" s="20">
        <f t="shared" si="9"/>
        <v>76221040.8</v>
      </c>
      <c r="I29" s="20">
        <f t="shared" si="9"/>
        <v>28419234.93</v>
      </c>
      <c r="J29" s="20">
        <f t="shared" si="9"/>
        <v>1002171.48</v>
      </c>
      <c r="K29" s="20">
        <f t="shared" si="9"/>
        <v>25321740.21</v>
      </c>
      <c r="L29" s="20">
        <f t="shared" si="9"/>
        <v>4402.98</v>
      </c>
      <c r="M29" s="20">
        <f t="shared" si="9"/>
        <v>361467117.78000003</v>
      </c>
    </row>
    <row r="30" spans="1:13" s="22" customFormat="1" ht="18.75" customHeight="1">
      <c r="A30" s="24"/>
      <c r="B30" s="20"/>
      <c r="C30" s="25" t="s">
        <v>12</v>
      </c>
      <c r="D30" s="34">
        <v>200675901.2</v>
      </c>
      <c r="E30" s="34">
        <v>4143618.8</v>
      </c>
      <c r="F30" s="34">
        <v>12082911.82</v>
      </c>
      <c r="G30" s="34">
        <v>340048.98</v>
      </c>
      <c r="H30" s="34">
        <v>74616701.99</v>
      </c>
      <c r="I30" s="34">
        <v>27810661.04</v>
      </c>
      <c r="J30" s="34">
        <v>579282</v>
      </c>
      <c r="K30" s="34">
        <v>22638210.73</v>
      </c>
      <c r="L30" s="34">
        <v>4402.98</v>
      </c>
      <c r="M30" s="20">
        <f>SUM(D30:L30)</f>
        <v>342891739.54</v>
      </c>
    </row>
    <row r="31" spans="1:13" s="22" customFormat="1" ht="18.75" customHeight="1">
      <c r="A31" s="24"/>
      <c r="B31" s="20"/>
      <c r="C31" s="26" t="s">
        <v>13</v>
      </c>
      <c r="D31" s="34">
        <v>7855974.4</v>
      </c>
      <c r="E31" s="34">
        <v>35254.96</v>
      </c>
      <c r="F31" s="34">
        <v>273351.03</v>
      </c>
      <c r="G31" s="34">
        <v>5091466.19</v>
      </c>
      <c r="H31" s="34">
        <v>1604338.81</v>
      </c>
      <c r="I31" s="34">
        <v>608573.89</v>
      </c>
      <c r="J31" s="34">
        <v>422889.48</v>
      </c>
      <c r="K31" s="34">
        <v>2683529.48</v>
      </c>
      <c r="L31" s="34"/>
      <c r="M31" s="20">
        <f>SUM(D31:L31)</f>
        <v>18575378.240000002</v>
      </c>
    </row>
    <row r="32" spans="1:13" s="22" customFormat="1" ht="18.75" customHeight="1">
      <c r="A32" s="20">
        <f>A33+A34</f>
        <v>0</v>
      </c>
      <c r="B32" s="20"/>
      <c r="C32" s="23" t="s">
        <v>18</v>
      </c>
      <c r="D32" s="20">
        <f aca="true" t="shared" si="10" ref="D32:M32">D33+D34</f>
        <v>159622136</v>
      </c>
      <c r="E32" s="20">
        <f t="shared" si="10"/>
        <v>15705093</v>
      </c>
      <c r="F32" s="20">
        <f t="shared" si="10"/>
        <v>8582828</v>
      </c>
      <c r="G32" s="20">
        <f t="shared" si="10"/>
        <v>90806</v>
      </c>
      <c r="H32" s="20">
        <f t="shared" si="10"/>
        <v>60093052</v>
      </c>
      <c r="I32" s="20">
        <f t="shared" si="10"/>
        <v>22533368</v>
      </c>
      <c r="J32" s="20">
        <f t="shared" si="10"/>
        <v>0</v>
      </c>
      <c r="K32" s="20">
        <f t="shared" si="10"/>
        <v>21990895</v>
      </c>
      <c r="L32" s="20">
        <f t="shared" si="10"/>
        <v>4545</v>
      </c>
      <c r="M32" s="20">
        <f t="shared" si="10"/>
        <v>288622723</v>
      </c>
    </row>
    <row r="33" spans="1:13" s="22" customFormat="1" ht="18.75" customHeight="1">
      <c r="A33" s="24"/>
      <c r="B33" s="20"/>
      <c r="C33" s="25" t="s">
        <v>12</v>
      </c>
      <c r="D33" s="24">
        <v>159622136</v>
      </c>
      <c r="E33" s="24">
        <v>15705093</v>
      </c>
      <c r="F33" s="24">
        <v>8582828</v>
      </c>
      <c r="G33" s="24">
        <v>90806</v>
      </c>
      <c r="H33" s="24">
        <v>60093052</v>
      </c>
      <c r="I33" s="24">
        <v>22533368</v>
      </c>
      <c r="J33" s="24"/>
      <c r="K33" s="24">
        <v>21990895</v>
      </c>
      <c r="L33" s="24">
        <v>4545</v>
      </c>
      <c r="M33" s="20">
        <f>SUM(D33:L33)</f>
        <v>288622723</v>
      </c>
    </row>
    <row r="34" spans="1:13" s="22" customFormat="1" ht="18.75" customHeight="1">
      <c r="A34" s="24"/>
      <c r="B34" s="20"/>
      <c r="C34" s="25" t="s">
        <v>13</v>
      </c>
      <c r="D34" s="24"/>
      <c r="E34" s="24"/>
      <c r="F34" s="24"/>
      <c r="G34" s="24"/>
      <c r="H34" s="24"/>
      <c r="I34" s="24"/>
      <c r="J34" s="24"/>
      <c r="K34" s="24"/>
      <c r="L34" s="24"/>
      <c r="M34" s="20">
        <f>SUM(D34:L34)</f>
        <v>0</v>
      </c>
    </row>
    <row r="35" spans="1:13" s="37" customFormat="1" ht="18.75" customHeight="1">
      <c r="A35" s="35">
        <f>A36+A37</f>
        <v>0</v>
      </c>
      <c r="B35" s="35"/>
      <c r="C35" s="36" t="s">
        <v>38</v>
      </c>
      <c r="D35" s="35">
        <f aca="true" t="shared" si="11" ref="D35:M35">D36+D37</f>
        <v>6425049688</v>
      </c>
      <c r="E35" s="35">
        <f t="shared" si="11"/>
        <v>141448657</v>
      </c>
      <c r="F35" s="35">
        <f t="shared" si="11"/>
        <v>802885689</v>
      </c>
      <c r="G35" s="35">
        <f t="shared" si="11"/>
        <v>211181303</v>
      </c>
      <c r="H35" s="35">
        <f t="shared" si="11"/>
        <v>2407697631</v>
      </c>
      <c r="I35" s="35">
        <f t="shared" si="11"/>
        <v>1108683792</v>
      </c>
      <c r="J35" s="35">
        <f t="shared" si="11"/>
        <v>0</v>
      </c>
      <c r="K35" s="35">
        <f t="shared" si="11"/>
        <v>1595173382</v>
      </c>
      <c r="L35" s="35">
        <f t="shared" si="11"/>
        <v>182754</v>
      </c>
      <c r="M35" s="20">
        <f t="shared" si="11"/>
        <v>12692302896</v>
      </c>
    </row>
    <row r="36" spans="1:13" s="37" customFormat="1" ht="18.75" customHeight="1">
      <c r="A36" s="34"/>
      <c r="B36" s="35"/>
      <c r="C36" s="25" t="s">
        <v>39</v>
      </c>
      <c r="D36" s="34">
        <v>6240257103</v>
      </c>
      <c r="E36" s="34">
        <v>141028349</v>
      </c>
      <c r="F36" s="34">
        <v>796858855</v>
      </c>
      <c r="G36" s="34">
        <v>112679451</v>
      </c>
      <c r="H36" s="34">
        <v>2405500634</v>
      </c>
      <c r="I36" s="34">
        <v>1104799316</v>
      </c>
      <c r="J36" s="34"/>
      <c r="K36" s="34">
        <v>1580685109</v>
      </c>
      <c r="L36" s="34">
        <v>182754</v>
      </c>
      <c r="M36" s="20">
        <f>SUM(D36:L36)</f>
        <v>12381991571</v>
      </c>
    </row>
    <row r="37" spans="1:13" s="22" customFormat="1" ht="18.75" customHeight="1">
      <c r="A37" s="24"/>
      <c r="B37" s="20"/>
      <c r="C37" s="26" t="s">
        <v>13</v>
      </c>
      <c r="D37" s="24">
        <v>184792585</v>
      </c>
      <c r="E37" s="24">
        <v>420308</v>
      </c>
      <c r="F37" s="24">
        <v>6026834</v>
      </c>
      <c r="G37" s="24">
        <v>98501852</v>
      </c>
      <c r="H37" s="24">
        <v>2196997</v>
      </c>
      <c r="I37" s="24">
        <v>3884476</v>
      </c>
      <c r="J37" s="24"/>
      <c r="K37" s="24">
        <v>14488273</v>
      </c>
      <c r="L37" s="24"/>
      <c r="M37" s="20">
        <f>SUM(D37:L37)</f>
        <v>310311325</v>
      </c>
    </row>
    <row r="38" spans="1:13" s="22" customFormat="1" ht="18.75" customHeight="1">
      <c r="A38" s="20">
        <f>A39+A40</f>
        <v>0</v>
      </c>
      <c r="B38" s="20"/>
      <c r="C38" s="36" t="s">
        <v>40</v>
      </c>
      <c r="D38" s="20">
        <f aca="true" t="shared" si="12" ref="D38:M38">D39+D40</f>
        <v>4283707261.71</v>
      </c>
      <c r="E38" s="20">
        <f t="shared" si="12"/>
        <v>41855730.45</v>
      </c>
      <c r="F38" s="20">
        <f t="shared" si="12"/>
        <v>623337771.45</v>
      </c>
      <c r="G38" s="20">
        <f t="shared" si="12"/>
        <v>121892479.24000001</v>
      </c>
      <c r="H38" s="20">
        <f t="shared" si="12"/>
        <v>1634955218.41</v>
      </c>
      <c r="I38" s="20">
        <f t="shared" si="12"/>
        <v>791753235.78</v>
      </c>
      <c r="J38" s="20">
        <f>J39+J40</f>
        <v>0</v>
      </c>
      <c r="K38" s="20">
        <f>K39+K40</f>
        <v>975666566.45</v>
      </c>
      <c r="L38" s="20">
        <f t="shared" si="12"/>
        <v>218394.04</v>
      </c>
      <c r="M38" s="20">
        <f t="shared" si="12"/>
        <v>8473386657.530001</v>
      </c>
    </row>
    <row r="39" spans="1:13" s="22" customFormat="1" ht="18.75" customHeight="1">
      <c r="A39" s="24"/>
      <c r="B39" s="20"/>
      <c r="C39" s="25" t="s">
        <v>39</v>
      </c>
      <c r="D39" s="24">
        <v>4221177364.68</v>
      </c>
      <c r="E39" s="24">
        <v>41855730.45</v>
      </c>
      <c r="F39" s="24">
        <v>622150015.96</v>
      </c>
      <c r="G39" s="24">
        <v>83090844</v>
      </c>
      <c r="H39" s="24">
        <v>1628098750.68</v>
      </c>
      <c r="I39" s="24">
        <v>791753235.78</v>
      </c>
      <c r="J39" s="24"/>
      <c r="K39" s="24">
        <v>970082616.88</v>
      </c>
      <c r="L39" s="24">
        <v>218394.04</v>
      </c>
      <c r="M39" s="20">
        <f>SUM(D39:L39)</f>
        <v>8358426952.47</v>
      </c>
    </row>
    <row r="40" spans="1:13" s="37" customFormat="1" ht="18.75" customHeight="1">
      <c r="A40" s="34"/>
      <c r="B40" s="35"/>
      <c r="C40" s="26" t="s">
        <v>13</v>
      </c>
      <c r="D40" s="34">
        <v>62529897.03</v>
      </c>
      <c r="E40" s="34"/>
      <c r="F40" s="34">
        <v>1187755.49</v>
      </c>
      <c r="G40" s="34">
        <v>38801635.24</v>
      </c>
      <c r="H40" s="34">
        <v>6856467.73</v>
      </c>
      <c r="I40" s="34"/>
      <c r="J40" s="34"/>
      <c r="K40" s="34">
        <v>5583949.57</v>
      </c>
      <c r="L40" s="34"/>
      <c r="M40" s="35">
        <f>SUM(D40:L40)</f>
        <v>114959705.06</v>
      </c>
    </row>
    <row r="41" spans="1:13" s="22" customFormat="1" ht="18.75" customHeight="1">
      <c r="A41" s="20">
        <f>A42+A43</f>
        <v>0</v>
      </c>
      <c r="B41" s="20"/>
      <c r="C41" s="38" t="s">
        <v>19</v>
      </c>
      <c r="D41" s="20">
        <f aca="true" t="shared" si="13" ref="D41:M41">D42+D43</f>
        <v>120922412</v>
      </c>
      <c r="E41" s="20">
        <f t="shared" si="13"/>
        <v>0</v>
      </c>
      <c r="F41" s="20">
        <f t="shared" si="13"/>
        <v>6890884</v>
      </c>
      <c r="G41" s="20">
        <f t="shared" si="13"/>
        <v>0</v>
      </c>
      <c r="H41" s="20">
        <f t="shared" si="13"/>
        <v>45592553</v>
      </c>
      <c r="I41" s="20">
        <f t="shared" si="13"/>
        <v>33045000</v>
      </c>
      <c r="J41" s="20">
        <f t="shared" si="13"/>
        <v>0</v>
      </c>
      <c r="K41" s="20">
        <f t="shared" si="13"/>
        <v>13176477</v>
      </c>
      <c r="L41" s="20">
        <f t="shared" si="13"/>
        <v>18398</v>
      </c>
      <c r="M41" s="20">
        <f t="shared" si="13"/>
        <v>219645724</v>
      </c>
    </row>
    <row r="42" spans="1:13" s="22" customFormat="1" ht="18.75" customHeight="1">
      <c r="A42" s="24"/>
      <c r="B42" s="20"/>
      <c r="C42" s="25" t="s">
        <v>39</v>
      </c>
      <c r="D42" s="24">
        <v>120922412</v>
      </c>
      <c r="E42" s="24"/>
      <c r="F42" s="24">
        <v>6890884</v>
      </c>
      <c r="G42" s="24"/>
      <c r="H42" s="24">
        <v>45592553</v>
      </c>
      <c r="I42" s="24">
        <v>33045000</v>
      </c>
      <c r="J42" s="24"/>
      <c r="K42" s="24">
        <v>13176477</v>
      </c>
      <c r="L42" s="24">
        <v>18398</v>
      </c>
      <c r="M42" s="20">
        <f>SUM(D42:L42)</f>
        <v>219645724</v>
      </c>
    </row>
    <row r="43" spans="1:13" s="22" customFormat="1" ht="18.75" customHeight="1">
      <c r="A43" s="34"/>
      <c r="B43" s="35"/>
      <c r="C43" s="26" t="s">
        <v>13</v>
      </c>
      <c r="D43" s="34"/>
      <c r="E43" s="34"/>
      <c r="F43" s="34"/>
      <c r="G43" s="34"/>
      <c r="H43" s="34"/>
      <c r="I43" s="34"/>
      <c r="J43" s="34"/>
      <c r="K43" s="34"/>
      <c r="L43" s="34"/>
      <c r="M43" s="35">
        <f>SUM(D43:L43)</f>
        <v>0</v>
      </c>
    </row>
    <row r="44" spans="1:13" s="22" customFormat="1" ht="18.75" customHeight="1">
      <c r="A44" s="20">
        <f>A45+A46</f>
        <v>0</v>
      </c>
      <c r="B44" s="20"/>
      <c r="C44" s="38" t="s">
        <v>41</v>
      </c>
      <c r="D44" s="20">
        <f aca="true" t="shared" si="14" ref="D44:M44">D45+D46</f>
        <v>5036841425.26</v>
      </c>
      <c r="E44" s="20">
        <f t="shared" si="14"/>
        <v>20127364</v>
      </c>
      <c r="F44" s="20">
        <f t="shared" si="14"/>
        <v>235630386</v>
      </c>
      <c r="G44" s="20">
        <f t="shared" si="14"/>
        <v>3915578</v>
      </c>
      <c r="H44" s="20">
        <f t="shared" si="14"/>
        <v>1830991936</v>
      </c>
      <c r="I44" s="20">
        <f t="shared" si="14"/>
        <v>496166472</v>
      </c>
      <c r="J44" s="20">
        <f t="shared" si="14"/>
        <v>0</v>
      </c>
      <c r="K44" s="20">
        <f t="shared" si="14"/>
        <v>720578726.59</v>
      </c>
      <c r="L44" s="20">
        <f t="shared" si="14"/>
        <v>801015</v>
      </c>
      <c r="M44" s="20">
        <f t="shared" si="14"/>
        <v>8345052902.85</v>
      </c>
    </row>
    <row r="45" spans="1:13" s="22" customFormat="1" ht="18.75" customHeight="1">
      <c r="A45" s="24"/>
      <c r="B45" s="20"/>
      <c r="C45" s="25" t="s">
        <v>39</v>
      </c>
      <c r="D45" s="24">
        <v>5036841425.26</v>
      </c>
      <c r="E45" s="24">
        <v>20127364</v>
      </c>
      <c r="F45" s="24">
        <v>235630386</v>
      </c>
      <c r="G45" s="24">
        <v>3915578</v>
      </c>
      <c r="H45" s="24">
        <v>1830991936</v>
      </c>
      <c r="I45" s="24">
        <v>496166472</v>
      </c>
      <c r="J45" s="24"/>
      <c r="K45" s="24">
        <v>720578726.59</v>
      </c>
      <c r="L45" s="24">
        <v>801015</v>
      </c>
      <c r="M45" s="20">
        <f>SUM(D45:L45)</f>
        <v>8345052902.85</v>
      </c>
    </row>
    <row r="46" spans="1:13" s="22" customFormat="1" ht="18.75" customHeight="1">
      <c r="A46" s="34"/>
      <c r="B46" s="35"/>
      <c r="C46" s="26" t="s">
        <v>13</v>
      </c>
      <c r="D46" s="34"/>
      <c r="E46" s="34"/>
      <c r="F46" s="34"/>
      <c r="G46" s="34"/>
      <c r="H46" s="34"/>
      <c r="I46" s="34"/>
      <c r="J46" s="34"/>
      <c r="K46" s="34"/>
      <c r="L46" s="34"/>
      <c r="M46" s="35">
        <f>SUM(D46:L46)</f>
        <v>0</v>
      </c>
    </row>
    <row r="47" spans="1:13" s="22" customFormat="1" ht="10.5" customHeight="1" thickBot="1">
      <c r="A47" s="39"/>
      <c r="B47" s="40"/>
      <c r="C47" s="41"/>
      <c r="D47" s="39"/>
      <c r="E47" s="39"/>
      <c r="F47" s="39"/>
      <c r="G47" s="39"/>
      <c r="H47" s="39"/>
      <c r="I47" s="39"/>
      <c r="J47" s="39"/>
      <c r="K47" s="39"/>
      <c r="L47" s="39"/>
      <c r="M47" s="40"/>
    </row>
    <row r="48" spans="1:13" s="22" customFormat="1" ht="16.5" customHeight="1">
      <c r="A48" s="19">
        <f>A49+A52+A55+A58+A61+A64</f>
        <v>0</v>
      </c>
      <c r="B48" s="19"/>
      <c r="C48" s="21" t="s">
        <v>20</v>
      </c>
      <c r="D48" s="19">
        <f aca="true" t="shared" si="15" ref="D48:M48">D49+D52+D55+D58+D61+D64</f>
        <v>27953441712.38</v>
      </c>
      <c r="E48" s="19">
        <f t="shared" si="15"/>
        <v>976009485</v>
      </c>
      <c r="F48" s="19">
        <f t="shared" si="15"/>
        <v>2327673412</v>
      </c>
      <c r="G48" s="19">
        <f t="shared" si="15"/>
        <v>666323797</v>
      </c>
      <c r="H48" s="19">
        <f t="shared" si="15"/>
        <v>10529055340</v>
      </c>
      <c r="I48" s="19">
        <f t="shared" si="15"/>
        <v>11980814273</v>
      </c>
      <c r="J48" s="19">
        <f t="shared" si="15"/>
        <v>1273672</v>
      </c>
      <c r="K48" s="19">
        <f t="shared" si="15"/>
        <v>3787162943</v>
      </c>
      <c r="L48" s="19">
        <f t="shared" si="15"/>
        <v>1549740</v>
      </c>
      <c r="M48" s="19">
        <f t="shared" si="15"/>
        <v>58223304374.380005</v>
      </c>
    </row>
    <row r="49" spans="1:13" s="22" customFormat="1" ht="30" customHeight="1">
      <c r="A49" s="35">
        <f>A50+A51</f>
        <v>0</v>
      </c>
      <c r="B49" s="35"/>
      <c r="C49" s="42" t="s">
        <v>42</v>
      </c>
      <c r="D49" s="20">
        <f aca="true" t="shared" si="16" ref="D49:M49">D50+D51</f>
        <v>18595418561</v>
      </c>
      <c r="E49" s="20">
        <f t="shared" si="16"/>
        <v>408671599</v>
      </c>
      <c r="F49" s="20">
        <f t="shared" si="16"/>
        <v>460913081</v>
      </c>
      <c r="G49" s="20">
        <f t="shared" si="16"/>
        <v>626819377</v>
      </c>
      <c r="H49" s="20">
        <f t="shared" si="16"/>
        <v>6990457944</v>
      </c>
      <c r="I49" s="20">
        <f t="shared" si="16"/>
        <v>3224630590</v>
      </c>
      <c r="J49" s="20">
        <f t="shared" si="16"/>
        <v>811464</v>
      </c>
      <c r="K49" s="20">
        <f t="shared" si="16"/>
        <v>2541122211</v>
      </c>
      <c r="L49" s="20">
        <f t="shared" si="16"/>
        <v>1125401</v>
      </c>
      <c r="M49" s="20">
        <f t="shared" si="16"/>
        <v>32849970228</v>
      </c>
    </row>
    <row r="50" spans="1:13" s="22" customFormat="1" ht="18.75" customHeight="1">
      <c r="A50" s="34"/>
      <c r="B50" s="35"/>
      <c r="C50" s="25" t="s">
        <v>39</v>
      </c>
      <c r="D50" s="34">
        <v>18595418561</v>
      </c>
      <c r="E50" s="34">
        <v>408671599</v>
      </c>
      <c r="F50" s="34">
        <v>460913081</v>
      </c>
      <c r="G50" s="34">
        <v>626819377</v>
      </c>
      <c r="H50" s="34">
        <v>6990457944</v>
      </c>
      <c r="I50" s="34">
        <v>3224630590</v>
      </c>
      <c r="J50" s="34">
        <v>811464</v>
      </c>
      <c r="K50" s="34">
        <v>2541122211</v>
      </c>
      <c r="L50" s="34">
        <v>1125401</v>
      </c>
      <c r="M50" s="35">
        <f>SUM(D50:L50)</f>
        <v>32849970228</v>
      </c>
    </row>
    <row r="51" spans="1:13" s="22" customFormat="1" ht="18.75" customHeight="1">
      <c r="A51" s="34"/>
      <c r="B51" s="35"/>
      <c r="C51" s="26" t="s">
        <v>13</v>
      </c>
      <c r="D51" s="34"/>
      <c r="E51" s="34"/>
      <c r="F51" s="34"/>
      <c r="G51" s="34"/>
      <c r="H51" s="34"/>
      <c r="I51" s="34"/>
      <c r="J51" s="34"/>
      <c r="K51" s="34"/>
      <c r="L51" s="34"/>
      <c r="M51" s="35">
        <f>SUM(D51:L51)</f>
        <v>0</v>
      </c>
    </row>
    <row r="52" spans="1:13" s="22" customFormat="1" ht="18.75" customHeight="1">
      <c r="A52" s="20">
        <f>A53+A54</f>
        <v>0</v>
      </c>
      <c r="B52" s="20"/>
      <c r="C52" s="43" t="s">
        <v>43</v>
      </c>
      <c r="D52" s="20">
        <f aca="true" t="shared" si="17" ref="D52:M52">D53+D54</f>
        <v>6306315134.38</v>
      </c>
      <c r="E52" s="20">
        <f t="shared" si="17"/>
        <v>511422648</v>
      </c>
      <c r="F52" s="20">
        <f t="shared" si="17"/>
        <v>1661879987</v>
      </c>
      <c r="G52" s="20">
        <f t="shared" si="17"/>
        <v>34870403</v>
      </c>
      <c r="H52" s="20">
        <f t="shared" si="17"/>
        <v>2384039473</v>
      </c>
      <c r="I52" s="20">
        <f t="shared" si="17"/>
        <v>7516036550</v>
      </c>
      <c r="J52" s="20">
        <f t="shared" si="17"/>
        <v>462208</v>
      </c>
      <c r="K52" s="20">
        <f t="shared" si="17"/>
        <v>859937086</v>
      </c>
      <c r="L52" s="20">
        <f t="shared" si="17"/>
        <v>313631</v>
      </c>
      <c r="M52" s="20">
        <f t="shared" si="17"/>
        <v>19275277120.38</v>
      </c>
    </row>
    <row r="53" spans="1:13" s="22" customFormat="1" ht="18.75" customHeight="1">
      <c r="A53" s="24"/>
      <c r="B53" s="20"/>
      <c r="C53" s="25" t="s">
        <v>39</v>
      </c>
      <c r="D53" s="24">
        <v>6306315134.38</v>
      </c>
      <c r="E53" s="24">
        <v>511422648</v>
      </c>
      <c r="F53" s="24">
        <v>1661879987</v>
      </c>
      <c r="G53" s="24">
        <v>34870403</v>
      </c>
      <c r="H53" s="24">
        <v>2384039473</v>
      </c>
      <c r="I53" s="24">
        <v>7516036550</v>
      </c>
      <c r="J53" s="24">
        <v>462208</v>
      </c>
      <c r="K53" s="24">
        <v>859937086</v>
      </c>
      <c r="L53" s="24">
        <v>313631</v>
      </c>
      <c r="M53" s="20">
        <f>SUM(D53:L53)</f>
        <v>19275277120.38</v>
      </c>
    </row>
    <row r="54" spans="1:13" s="22" customFormat="1" ht="18.75" customHeight="1">
      <c r="A54" s="24"/>
      <c r="B54" s="20"/>
      <c r="C54" s="26" t="s">
        <v>13</v>
      </c>
      <c r="D54" s="24"/>
      <c r="E54" s="24"/>
      <c r="F54" s="24"/>
      <c r="G54" s="24"/>
      <c r="H54" s="24"/>
      <c r="I54" s="24"/>
      <c r="J54" s="24"/>
      <c r="K54" s="24"/>
      <c r="L54" s="24"/>
      <c r="M54" s="20">
        <f>SUM(D54:L54)</f>
        <v>0</v>
      </c>
    </row>
    <row r="55" spans="1:13" s="22" customFormat="1" ht="18.75" customHeight="1">
      <c r="A55" s="20">
        <f>A56+A57</f>
        <v>0</v>
      </c>
      <c r="B55" s="20"/>
      <c r="C55" s="43" t="s">
        <v>44</v>
      </c>
      <c r="D55" s="20">
        <f aca="true" t="shared" si="18" ref="D55:M55">D56+D57</f>
        <v>1192581513</v>
      </c>
      <c r="E55" s="20">
        <f t="shared" si="18"/>
        <v>22060991</v>
      </c>
      <c r="F55" s="20">
        <f t="shared" si="18"/>
        <v>82352393</v>
      </c>
      <c r="G55" s="20">
        <f t="shared" si="18"/>
        <v>66375</v>
      </c>
      <c r="H55" s="20">
        <f t="shared" si="18"/>
        <v>445240261</v>
      </c>
      <c r="I55" s="20">
        <f t="shared" si="18"/>
        <v>442286721</v>
      </c>
      <c r="J55" s="20">
        <f t="shared" si="18"/>
        <v>0</v>
      </c>
      <c r="K55" s="20">
        <f t="shared" si="18"/>
        <v>129274248</v>
      </c>
      <c r="L55" s="20">
        <f t="shared" si="18"/>
        <v>32669</v>
      </c>
      <c r="M55" s="20">
        <f t="shared" si="18"/>
        <v>2313895171</v>
      </c>
    </row>
    <row r="56" spans="1:13" s="22" customFormat="1" ht="18.75" customHeight="1">
      <c r="A56" s="24"/>
      <c r="B56" s="20"/>
      <c r="C56" s="25" t="s">
        <v>39</v>
      </c>
      <c r="D56" s="24">
        <v>1192581513</v>
      </c>
      <c r="E56" s="24">
        <v>22060991</v>
      </c>
      <c r="F56" s="24">
        <v>82352393</v>
      </c>
      <c r="G56" s="24">
        <v>66375</v>
      </c>
      <c r="H56" s="24">
        <v>445240261</v>
      </c>
      <c r="I56" s="24">
        <v>442286721</v>
      </c>
      <c r="J56" s="24"/>
      <c r="K56" s="24">
        <v>129274248</v>
      </c>
      <c r="L56" s="24">
        <v>32669</v>
      </c>
      <c r="M56" s="20">
        <f>SUM(D56:L56)</f>
        <v>2313895171</v>
      </c>
    </row>
    <row r="57" spans="1:13" s="22" customFormat="1" ht="18.75" customHeight="1">
      <c r="A57" s="24"/>
      <c r="B57" s="20"/>
      <c r="C57" s="26" t="s">
        <v>13</v>
      </c>
      <c r="D57" s="24"/>
      <c r="E57" s="24"/>
      <c r="F57" s="24"/>
      <c r="G57" s="24"/>
      <c r="H57" s="24"/>
      <c r="I57" s="24"/>
      <c r="J57" s="24"/>
      <c r="K57" s="24"/>
      <c r="L57" s="24"/>
      <c r="M57" s="20">
        <f>SUM(D57:L57)</f>
        <v>0</v>
      </c>
    </row>
    <row r="58" spans="1:13" s="22" customFormat="1" ht="18.75" customHeight="1">
      <c r="A58" s="20">
        <f>A59+A60</f>
        <v>0</v>
      </c>
      <c r="B58" s="20"/>
      <c r="C58" s="43" t="s">
        <v>45</v>
      </c>
      <c r="D58" s="20">
        <f aca="true" t="shared" si="19" ref="D58:M58">D59+D60</f>
        <v>424612801</v>
      </c>
      <c r="E58" s="20">
        <f t="shared" si="19"/>
        <v>18298067</v>
      </c>
      <c r="F58" s="20">
        <f t="shared" si="19"/>
        <v>24193125</v>
      </c>
      <c r="G58" s="20">
        <f t="shared" si="19"/>
        <v>0</v>
      </c>
      <c r="H58" s="20">
        <f t="shared" si="19"/>
        <v>164291769</v>
      </c>
      <c r="I58" s="20">
        <f t="shared" si="19"/>
        <v>196815548</v>
      </c>
      <c r="J58" s="20">
        <f t="shared" si="19"/>
        <v>0</v>
      </c>
      <c r="K58" s="20">
        <f t="shared" si="19"/>
        <v>56295729</v>
      </c>
      <c r="L58" s="20">
        <f t="shared" si="19"/>
        <v>37430</v>
      </c>
      <c r="M58" s="20">
        <f t="shared" si="19"/>
        <v>884544469</v>
      </c>
    </row>
    <row r="59" spans="1:13" s="22" customFormat="1" ht="18.75" customHeight="1">
      <c r="A59" s="24"/>
      <c r="B59" s="20"/>
      <c r="C59" s="25" t="s">
        <v>39</v>
      </c>
      <c r="D59" s="24">
        <v>424612801</v>
      </c>
      <c r="E59" s="24">
        <v>18298067</v>
      </c>
      <c r="F59" s="24">
        <v>24193125</v>
      </c>
      <c r="G59" s="24"/>
      <c r="H59" s="24">
        <v>164291769</v>
      </c>
      <c r="I59" s="24">
        <v>196815548</v>
      </c>
      <c r="J59" s="24"/>
      <c r="K59" s="24">
        <v>56295729</v>
      </c>
      <c r="L59" s="24">
        <v>37430</v>
      </c>
      <c r="M59" s="20">
        <f>SUM(D59:L59)</f>
        <v>884544469</v>
      </c>
    </row>
    <row r="60" spans="1:13" s="22" customFormat="1" ht="18.75" customHeight="1">
      <c r="A60" s="24"/>
      <c r="B60" s="20"/>
      <c r="C60" s="26" t="s">
        <v>13</v>
      </c>
      <c r="D60" s="24"/>
      <c r="E60" s="24"/>
      <c r="F60" s="24"/>
      <c r="G60" s="24"/>
      <c r="H60" s="24"/>
      <c r="I60" s="24"/>
      <c r="J60" s="24"/>
      <c r="K60" s="24"/>
      <c r="L60" s="24"/>
      <c r="M60" s="20">
        <f>SUM(D60:L60)</f>
        <v>0</v>
      </c>
    </row>
    <row r="61" spans="1:13" s="22" customFormat="1" ht="18.75" customHeight="1">
      <c r="A61" s="20">
        <f>A62+A63</f>
        <v>0</v>
      </c>
      <c r="B61" s="20"/>
      <c r="C61" s="43" t="s">
        <v>46</v>
      </c>
      <c r="D61" s="20">
        <f aca="true" t="shared" si="20" ref="D61:M61">D62+D63</f>
        <v>1272392157</v>
      </c>
      <c r="E61" s="20">
        <f t="shared" si="20"/>
        <v>15526180</v>
      </c>
      <c r="F61" s="20">
        <f t="shared" si="20"/>
        <v>83257756</v>
      </c>
      <c r="G61" s="20">
        <f t="shared" si="20"/>
        <v>3115855</v>
      </c>
      <c r="H61" s="20">
        <f t="shared" si="20"/>
        <v>487020292</v>
      </c>
      <c r="I61" s="20">
        <f t="shared" si="20"/>
        <v>499653425</v>
      </c>
      <c r="J61" s="20">
        <f t="shared" si="20"/>
        <v>0</v>
      </c>
      <c r="K61" s="20">
        <f t="shared" si="20"/>
        <v>182705849</v>
      </c>
      <c r="L61" s="20">
        <f t="shared" si="20"/>
        <v>28559</v>
      </c>
      <c r="M61" s="20">
        <f t="shared" si="20"/>
        <v>2543700073</v>
      </c>
    </row>
    <row r="62" spans="1:13" s="22" customFormat="1" ht="18.75" customHeight="1">
      <c r="A62" s="24"/>
      <c r="B62" s="20"/>
      <c r="C62" s="25" t="s">
        <v>39</v>
      </c>
      <c r="D62" s="24">
        <v>1272392157</v>
      </c>
      <c r="E62" s="24">
        <v>15526180</v>
      </c>
      <c r="F62" s="24">
        <v>83257756</v>
      </c>
      <c r="G62" s="24">
        <v>3115855</v>
      </c>
      <c r="H62" s="24">
        <v>487020292</v>
      </c>
      <c r="I62" s="24">
        <v>499653425</v>
      </c>
      <c r="J62" s="24"/>
      <c r="K62" s="24">
        <v>182705849</v>
      </c>
      <c r="L62" s="24">
        <v>28559</v>
      </c>
      <c r="M62" s="20">
        <f>SUM(D62:L62)</f>
        <v>2543700073</v>
      </c>
    </row>
    <row r="63" spans="1:13" s="22" customFormat="1" ht="18.75" customHeight="1">
      <c r="A63" s="24"/>
      <c r="B63" s="20"/>
      <c r="C63" s="26" t="s">
        <v>13</v>
      </c>
      <c r="D63" s="24"/>
      <c r="E63" s="24"/>
      <c r="F63" s="24"/>
      <c r="G63" s="24"/>
      <c r="H63" s="24"/>
      <c r="I63" s="24"/>
      <c r="J63" s="24"/>
      <c r="K63" s="24"/>
      <c r="L63" s="24"/>
      <c r="M63" s="20">
        <f>SUM(D63:L63)</f>
        <v>0</v>
      </c>
    </row>
    <row r="64" spans="1:13" s="22" customFormat="1" ht="18.75" customHeight="1">
      <c r="A64" s="20">
        <f>A65+A66</f>
        <v>0</v>
      </c>
      <c r="B64" s="20"/>
      <c r="C64" s="43" t="s">
        <v>47</v>
      </c>
      <c r="D64" s="20">
        <f aca="true" t="shared" si="21" ref="D64:M64">D65+D66</f>
        <v>162121546</v>
      </c>
      <c r="E64" s="20">
        <f t="shared" si="21"/>
        <v>30000</v>
      </c>
      <c r="F64" s="20">
        <f t="shared" si="21"/>
        <v>15077070</v>
      </c>
      <c r="G64" s="20">
        <f t="shared" si="21"/>
        <v>1451787</v>
      </c>
      <c r="H64" s="20">
        <f t="shared" si="21"/>
        <v>58005601</v>
      </c>
      <c r="I64" s="20">
        <f t="shared" si="21"/>
        <v>101391439</v>
      </c>
      <c r="J64" s="20">
        <f t="shared" si="21"/>
        <v>0</v>
      </c>
      <c r="K64" s="20">
        <f t="shared" si="21"/>
        <v>17827820</v>
      </c>
      <c r="L64" s="20">
        <f t="shared" si="21"/>
        <v>12050</v>
      </c>
      <c r="M64" s="20">
        <f t="shared" si="21"/>
        <v>355917313</v>
      </c>
    </row>
    <row r="65" spans="1:13" s="22" customFormat="1" ht="18.75" customHeight="1">
      <c r="A65" s="24"/>
      <c r="B65" s="20"/>
      <c r="C65" s="25" t="s">
        <v>39</v>
      </c>
      <c r="D65" s="24">
        <v>162121546</v>
      </c>
      <c r="E65" s="24">
        <v>30000</v>
      </c>
      <c r="F65" s="24">
        <v>15077070</v>
      </c>
      <c r="G65" s="24">
        <v>1451787</v>
      </c>
      <c r="H65" s="24">
        <v>58005601</v>
      </c>
      <c r="I65" s="24">
        <v>101391439</v>
      </c>
      <c r="J65" s="24"/>
      <c r="K65" s="24">
        <v>17827820</v>
      </c>
      <c r="L65" s="24">
        <v>12050</v>
      </c>
      <c r="M65" s="20">
        <f>SUM(D65:L65)</f>
        <v>355917313</v>
      </c>
    </row>
    <row r="66" spans="1:13" s="22" customFormat="1" ht="18.75" customHeight="1">
      <c r="A66" s="24"/>
      <c r="B66" s="20"/>
      <c r="C66" s="26" t="s">
        <v>13</v>
      </c>
      <c r="D66" s="24"/>
      <c r="E66" s="24"/>
      <c r="F66" s="24"/>
      <c r="G66" s="24"/>
      <c r="H66" s="24"/>
      <c r="I66" s="24"/>
      <c r="J66" s="24"/>
      <c r="K66" s="24"/>
      <c r="L66" s="24"/>
      <c r="M66" s="20">
        <f>SUM(D66:L66)</f>
        <v>0</v>
      </c>
    </row>
    <row r="67" spans="1:13" s="22" customFormat="1" ht="26.25" customHeight="1">
      <c r="A67" s="20"/>
      <c r="B67" s="20"/>
      <c r="C67" s="43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s="22" customFormat="1" ht="16.5" customHeight="1">
      <c r="A68" s="19">
        <f>A69</f>
        <v>0</v>
      </c>
      <c r="B68" s="19"/>
      <c r="C68" s="44" t="s">
        <v>48</v>
      </c>
      <c r="D68" s="19">
        <f aca="true" t="shared" si="22" ref="D68:M68">D69</f>
        <v>594843208</v>
      </c>
      <c r="E68" s="19">
        <f t="shared" si="22"/>
        <v>31139744</v>
      </c>
      <c r="F68" s="19">
        <f t="shared" si="22"/>
        <v>34361535</v>
      </c>
      <c r="G68" s="19">
        <f t="shared" si="22"/>
        <v>105527592</v>
      </c>
      <c r="H68" s="19">
        <f t="shared" si="22"/>
        <v>44392856</v>
      </c>
      <c r="I68" s="19">
        <f t="shared" si="22"/>
        <v>859645003</v>
      </c>
      <c r="J68" s="19">
        <f t="shared" si="22"/>
        <v>0</v>
      </c>
      <c r="K68" s="19">
        <f t="shared" si="22"/>
        <v>102262445</v>
      </c>
      <c r="L68" s="19">
        <f t="shared" si="22"/>
        <v>95492</v>
      </c>
      <c r="M68" s="19">
        <f t="shared" si="22"/>
        <v>1772267875</v>
      </c>
    </row>
    <row r="69" spans="1:13" s="22" customFormat="1" ht="18.75" customHeight="1">
      <c r="A69" s="20">
        <f>A70+A71</f>
        <v>0</v>
      </c>
      <c r="B69" s="20"/>
      <c r="C69" s="23" t="s">
        <v>21</v>
      </c>
      <c r="D69" s="20">
        <f aca="true" t="shared" si="23" ref="D69:M69">D70+D71</f>
        <v>594843208</v>
      </c>
      <c r="E69" s="20">
        <f t="shared" si="23"/>
        <v>31139744</v>
      </c>
      <c r="F69" s="20">
        <f t="shared" si="23"/>
        <v>34361535</v>
      </c>
      <c r="G69" s="20">
        <f t="shared" si="23"/>
        <v>105527592</v>
      </c>
      <c r="H69" s="20">
        <f t="shared" si="23"/>
        <v>44392856</v>
      </c>
      <c r="I69" s="20">
        <f t="shared" si="23"/>
        <v>859645003</v>
      </c>
      <c r="J69" s="20">
        <f t="shared" si="23"/>
        <v>0</v>
      </c>
      <c r="K69" s="20">
        <f t="shared" si="23"/>
        <v>102262445</v>
      </c>
      <c r="L69" s="20">
        <f t="shared" si="23"/>
        <v>95492</v>
      </c>
      <c r="M69" s="20">
        <f t="shared" si="23"/>
        <v>1772267875</v>
      </c>
    </row>
    <row r="70" spans="1:13" s="22" customFormat="1" ht="18.75" customHeight="1">
      <c r="A70" s="24"/>
      <c r="B70" s="20"/>
      <c r="C70" s="25" t="s">
        <v>12</v>
      </c>
      <c r="D70" s="24">
        <v>582581398</v>
      </c>
      <c r="E70" s="24">
        <v>31139744</v>
      </c>
      <c r="F70" s="24">
        <v>34361535</v>
      </c>
      <c r="G70" s="24">
        <v>102889692</v>
      </c>
      <c r="H70" s="24">
        <v>42948776</v>
      </c>
      <c r="I70" s="24">
        <v>858162413</v>
      </c>
      <c r="J70" s="24"/>
      <c r="K70" s="24">
        <v>101345632</v>
      </c>
      <c r="L70" s="24">
        <v>95492</v>
      </c>
      <c r="M70" s="20">
        <f>SUM(D70:L70)</f>
        <v>1753524682</v>
      </c>
    </row>
    <row r="71" spans="1:13" s="22" customFormat="1" ht="18.75" customHeight="1">
      <c r="A71" s="24"/>
      <c r="B71" s="20"/>
      <c r="C71" s="26" t="s">
        <v>49</v>
      </c>
      <c r="D71" s="24">
        <v>12261810</v>
      </c>
      <c r="E71" s="24"/>
      <c r="F71" s="24"/>
      <c r="G71" s="24">
        <v>2637900</v>
      </c>
      <c r="H71" s="24">
        <v>1444080</v>
      </c>
      <c r="I71" s="24">
        <v>1482590</v>
      </c>
      <c r="J71" s="24"/>
      <c r="K71" s="24">
        <v>916813</v>
      </c>
      <c r="L71" s="24"/>
      <c r="M71" s="20">
        <f>SUM(D71:L71)</f>
        <v>18743193</v>
      </c>
    </row>
    <row r="72" spans="1:13" s="22" customFormat="1" ht="21" customHeight="1">
      <c r="A72" s="20"/>
      <c r="B72" s="20"/>
      <c r="C72" s="26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s="22" customFormat="1" ht="16.5" customHeight="1">
      <c r="A73" s="19">
        <f>A74</f>
        <v>0</v>
      </c>
      <c r="B73" s="20"/>
      <c r="C73" s="45" t="s">
        <v>50</v>
      </c>
      <c r="D73" s="19">
        <f aca="true" t="shared" si="24" ref="D73:M73">D74</f>
        <v>1161032154</v>
      </c>
      <c r="E73" s="19">
        <f t="shared" si="24"/>
        <v>108203706</v>
      </c>
      <c r="F73" s="19">
        <f t="shared" si="24"/>
        <v>53600622</v>
      </c>
      <c r="G73" s="19">
        <f t="shared" si="24"/>
        <v>1283230</v>
      </c>
      <c r="H73" s="19">
        <f t="shared" si="24"/>
        <v>448433879</v>
      </c>
      <c r="I73" s="19">
        <f t="shared" si="24"/>
        <v>192758848</v>
      </c>
      <c r="J73" s="19">
        <f t="shared" si="24"/>
        <v>0</v>
      </c>
      <c r="K73" s="19">
        <f t="shared" si="24"/>
        <v>216361317</v>
      </c>
      <c r="L73" s="19">
        <f t="shared" si="24"/>
        <v>70956</v>
      </c>
      <c r="M73" s="19">
        <f t="shared" si="24"/>
        <v>2181744712</v>
      </c>
    </row>
    <row r="74" spans="1:13" s="22" customFormat="1" ht="18.75" customHeight="1">
      <c r="A74" s="35">
        <f>A75+A76</f>
        <v>0</v>
      </c>
      <c r="B74" s="35"/>
      <c r="C74" s="23" t="s">
        <v>22</v>
      </c>
      <c r="D74" s="20">
        <f aca="true" t="shared" si="25" ref="D74:M74">D75+D76</f>
        <v>1161032154</v>
      </c>
      <c r="E74" s="20">
        <f t="shared" si="25"/>
        <v>108203706</v>
      </c>
      <c r="F74" s="20">
        <f t="shared" si="25"/>
        <v>53600622</v>
      </c>
      <c r="G74" s="20">
        <f t="shared" si="25"/>
        <v>1283230</v>
      </c>
      <c r="H74" s="20">
        <f t="shared" si="25"/>
        <v>448433879</v>
      </c>
      <c r="I74" s="20">
        <f t="shared" si="25"/>
        <v>192758848</v>
      </c>
      <c r="J74" s="20">
        <f t="shared" si="25"/>
        <v>0</v>
      </c>
      <c r="K74" s="20">
        <f t="shared" si="25"/>
        <v>216361317</v>
      </c>
      <c r="L74" s="20">
        <f t="shared" si="25"/>
        <v>70956</v>
      </c>
      <c r="M74" s="20">
        <f t="shared" si="25"/>
        <v>2181744712</v>
      </c>
    </row>
    <row r="75" spans="1:13" s="22" customFormat="1" ht="18.75" customHeight="1">
      <c r="A75" s="34"/>
      <c r="B75" s="35"/>
      <c r="C75" s="25" t="s">
        <v>12</v>
      </c>
      <c r="D75" s="34">
        <v>1161032154</v>
      </c>
      <c r="E75" s="34">
        <v>108203706</v>
      </c>
      <c r="F75" s="34">
        <v>53600622</v>
      </c>
      <c r="G75" s="34">
        <v>1283230</v>
      </c>
      <c r="H75" s="34">
        <v>448433879</v>
      </c>
      <c r="I75" s="34">
        <v>192758848</v>
      </c>
      <c r="J75" s="34"/>
      <c r="K75" s="34">
        <v>216361317</v>
      </c>
      <c r="L75" s="34">
        <v>70956</v>
      </c>
      <c r="M75" s="35">
        <f>SUM(D75:L75)</f>
        <v>2181744712</v>
      </c>
    </row>
    <row r="76" spans="1:13" s="22" customFormat="1" ht="18.75" customHeight="1">
      <c r="A76" s="34"/>
      <c r="B76" s="35"/>
      <c r="C76" s="26" t="s">
        <v>49</v>
      </c>
      <c r="D76" s="34"/>
      <c r="E76" s="34"/>
      <c r="F76" s="34"/>
      <c r="G76" s="34"/>
      <c r="H76" s="34"/>
      <c r="I76" s="34"/>
      <c r="J76" s="34"/>
      <c r="K76" s="34"/>
      <c r="L76" s="34"/>
      <c r="M76" s="35">
        <f>SUM(D76:L76)</f>
        <v>0</v>
      </c>
    </row>
    <row r="77" spans="1:13" s="22" customFormat="1" ht="21" customHeight="1">
      <c r="A77" s="35"/>
      <c r="B77" s="35"/>
      <c r="C77" s="23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s="22" customFormat="1" ht="16.5" customHeight="1">
      <c r="A78" s="19">
        <f>A79</f>
        <v>0</v>
      </c>
      <c r="B78" s="20"/>
      <c r="C78" s="45" t="s">
        <v>51</v>
      </c>
      <c r="D78" s="19">
        <f aca="true" t="shared" si="26" ref="D78:M78">D79</f>
        <v>1905940640</v>
      </c>
      <c r="E78" s="19">
        <f t="shared" si="26"/>
        <v>227843771</v>
      </c>
      <c r="F78" s="19">
        <f t="shared" si="26"/>
        <v>80665522</v>
      </c>
      <c r="G78" s="19">
        <f t="shared" si="26"/>
        <v>1573972</v>
      </c>
      <c r="H78" s="19">
        <f t="shared" si="26"/>
        <v>620683391</v>
      </c>
      <c r="I78" s="19">
        <f t="shared" si="26"/>
        <v>237430483</v>
      </c>
      <c r="J78" s="19">
        <f t="shared" si="26"/>
        <v>614569</v>
      </c>
      <c r="K78" s="19">
        <f t="shared" si="26"/>
        <v>354882072</v>
      </c>
      <c r="L78" s="19">
        <f t="shared" si="26"/>
        <v>124218</v>
      </c>
      <c r="M78" s="19">
        <f t="shared" si="26"/>
        <v>3429758638</v>
      </c>
    </row>
    <row r="79" spans="1:13" s="22" customFormat="1" ht="18.75" customHeight="1">
      <c r="A79" s="20">
        <f>A80+A81</f>
        <v>0</v>
      </c>
      <c r="B79" s="20"/>
      <c r="C79" s="23" t="s">
        <v>23</v>
      </c>
      <c r="D79" s="20">
        <f aca="true" t="shared" si="27" ref="D79:M79">D80+D81</f>
        <v>1905940640</v>
      </c>
      <c r="E79" s="20">
        <f t="shared" si="27"/>
        <v>227843771</v>
      </c>
      <c r="F79" s="20">
        <f t="shared" si="27"/>
        <v>80665522</v>
      </c>
      <c r="G79" s="20">
        <f t="shared" si="27"/>
        <v>1573972</v>
      </c>
      <c r="H79" s="20">
        <f t="shared" si="27"/>
        <v>620683391</v>
      </c>
      <c r="I79" s="20">
        <f t="shared" si="27"/>
        <v>237430483</v>
      </c>
      <c r="J79" s="20">
        <f t="shared" si="27"/>
        <v>614569</v>
      </c>
      <c r="K79" s="20">
        <f t="shared" si="27"/>
        <v>354882072</v>
      </c>
      <c r="L79" s="20">
        <f t="shared" si="27"/>
        <v>124218</v>
      </c>
      <c r="M79" s="20">
        <f t="shared" si="27"/>
        <v>3429758638</v>
      </c>
    </row>
    <row r="80" spans="1:13" s="22" customFormat="1" ht="18.75" customHeight="1">
      <c r="A80" s="24"/>
      <c r="B80" s="20"/>
      <c r="C80" s="25" t="s">
        <v>12</v>
      </c>
      <c r="D80" s="24">
        <v>1905940640</v>
      </c>
      <c r="E80" s="24">
        <v>227843771</v>
      </c>
      <c r="F80" s="24">
        <v>80665522</v>
      </c>
      <c r="G80" s="24">
        <v>1573972</v>
      </c>
      <c r="H80" s="24">
        <v>620683391</v>
      </c>
      <c r="I80" s="24">
        <v>237430483</v>
      </c>
      <c r="J80" s="24">
        <v>614569</v>
      </c>
      <c r="K80" s="24">
        <v>354882072</v>
      </c>
      <c r="L80" s="24">
        <v>124218</v>
      </c>
      <c r="M80" s="20">
        <f>SUM(D80:L80)</f>
        <v>3429758638</v>
      </c>
    </row>
    <row r="81" spans="1:13" s="22" customFormat="1" ht="18.75" customHeight="1">
      <c r="A81" s="24"/>
      <c r="B81" s="20"/>
      <c r="C81" s="26" t="s">
        <v>49</v>
      </c>
      <c r="D81" s="24"/>
      <c r="E81" s="24"/>
      <c r="F81" s="24"/>
      <c r="G81" s="24"/>
      <c r="H81" s="24"/>
      <c r="I81" s="24"/>
      <c r="J81" s="24"/>
      <c r="K81" s="24"/>
      <c r="L81" s="24"/>
      <c r="M81" s="20">
        <f>SUM(D81:L81)</f>
        <v>0</v>
      </c>
    </row>
    <row r="82" spans="1:13" s="22" customFormat="1" ht="15" customHeight="1">
      <c r="A82" s="20"/>
      <c r="B82" s="20"/>
      <c r="C82" s="23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s="22" customFormat="1" ht="15" customHeight="1">
      <c r="A83" s="20"/>
      <c r="B83" s="20"/>
      <c r="C83" s="23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s="22" customFormat="1" ht="15" customHeight="1">
      <c r="A84" s="20"/>
      <c r="B84" s="20"/>
      <c r="C84" s="23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s="22" customFormat="1" ht="15" customHeight="1">
      <c r="A85" s="20"/>
      <c r="B85" s="20"/>
      <c r="C85" s="23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s="22" customFormat="1" ht="15" customHeight="1">
      <c r="A86" s="20"/>
      <c r="B86" s="20"/>
      <c r="C86" s="23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s="22" customFormat="1" ht="15" customHeight="1">
      <c r="A87" s="20"/>
      <c r="B87" s="20"/>
      <c r="C87" s="23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s="22" customFormat="1" ht="16.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s="22" customFormat="1" ht="16.5" customHeight="1" thickBot="1">
      <c r="A89" s="47">
        <f>A6+A11+A28+A48+A68+A73+A78</f>
        <v>6073017632</v>
      </c>
      <c r="B89" s="47"/>
      <c r="C89" s="48" t="s">
        <v>24</v>
      </c>
      <c r="D89" s="47">
        <f aca="true" t="shared" si="28" ref="D89:M89">D6+D11+D28+D48+D68+D73+D78</f>
        <v>90500127536.2</v>
      </c>
      <c r="E89" s="47">
        <f t="shared" si="28"/>
        <v>1878341380.21</v>
      </c>
      <c r="F89" s="47">
        <f t="shared" si="28"/>
        <v>8775399308.869999</v>
      </c>
      <c r="G89" s="47">
        <f t="shared" si="28"/>
        <v>2496594513.2599998</v>
      </c>
      <c r="H89" s="47">
        <f t="shared" si="28"/>
        <v>28217369762.38</v>
      </c>
      <c r="I89" s="47">
        <f t="shared" si="28"/>
        <v>22866664139.07</v>
      </c>
      <c r="J89" s="47">
        <f t="shared" si="28"/>
        <v>6698807.48</v>
      </c>
      <c r="K89" s="47">
        <f t="shared" si="28"/>
        <v>13686550945.93</v>
      </c>
      <c r="L89" s="47">
        <f t="shared" si="28"/>
        <v>7779020.92</v>
      </c>
      <c r="M89" s="47">
        <f t="shared" si="28"/>
        <v>168435525414.32</v>
      </c>
    </row>
    <row r="90" spans="8:13" s="49" customFormat="1" ht="15.75">
      <c r="H90" s="50"/>
      <c r="I90" s="50"/>
      <c r="J90" s="50"/>
      <c r="K90" s="50"/>
      <c r="L90" s="50"/>
      <c r="M90" s="50"/>
    </row>
    <row r="91" spans="8:13" ht="15.75">
      <c r="H91" s="34"/>
      <c r="I91" s="34"/>
      <c r="J91" s="34"/>
      <c r="K91" s="34"/>
      <c r="L91" s="34"/>
      <c r="M91" s="35"/>
    </row>
  </sheetData>
  <mergeCells count="7">
    <mergeCell ref="D1:G1"/>
    <mergeCell ref="H1:J1"/>
    <mergeCell ref="A3:B3"/>
    <mergeCell ref="C3:C4"/>
    <mergeCell ref="D3:G3"/>
    <mergeCell ref="H3:M3"/>
    <mergeCell ref="A4:B4"/>
  </mergeCells>
  <printOptions/>
  <pageMargins left="0.5511811023622047" right="0.5511811023622047" top="0.7086614173228347" bottom="0.7874015748031497" header="0.5118110236220472" footer="0.5118110236220472"/>
  <pageSetup horizontalDpi="600" verticalDpi="600" orientation="portrait" pageOrder="overThenDown" paperSize="9" scale="8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D8" sqref="D8"/>
    </sheetView>
  </sheetViews>
  <sheetFormatPr defaultColWidth="9.00390625" defaultRowHeight="16.5"/>
  <cols>
    <col min="1" max="1" width="14.75390625" style="69" customWidth="1"/>
    <col min="2" max="2" width="1.37890625" style="69" customWidth="1"/>
    <col min="3" max="3" width="28.25390625" style="69" customWidth="1"/>
    <col min="4" max="4" width="15.875" style="69" customWidth="1"/>
    <col min="5" max="5" width="14.75390625" style="69" customWidth="1"/>
    <col min="6" max="6" width="15.125" style="69" customWidth="1"/>
    <col min="7" max="7" width="14.75390625" style="69" customWidth="1"/>
    <col min="8" max="8" width="20.375" style="69" customWidth="1"/>
    <col min="9" max="9" width="18.00390625" style="69" customWidth="1"/>
    <col min="10" max="10" width="13.875" style="69" customWidth="1"/>
    <col min="11" max="11" width="18.00390625" style="69" customWidth="1"/>
    <col min="12" max="12" width="16.00390625" style="69" customWidth="1"/>
    <col min="13" max="13" width="18.25390625" style="69" customWidth="1"/>
    <col min="14" max="16384" width="9.00390625" style="69" customWidth="1"/>
  </cols>
  <sheetData>
    <row r="1" spans="1:13" s="63" customFormat="1" ht="30" customHeight="1">
      <c r="A1" s="62" t="s">
        <v>0</v>
      </c>
      <c r="B1" s="62"/>
      <c r="D1" s="64" t="s">
        <v>52</v>
      </c>
      <c r="E1" s="64"/>
      <c r="F1" s="64"/>
      <c r="G1" s="64"/>
      <c r="H1" s="65" t="s">
        <v>53</v>
      </c>
      <c r="I1" s="65"/>
      <c r="J1" s="65"/>
      <c r="K1" s="62"/>
      <c r="L1" s="62"/>
      <c r="M1" s="62"/>
    </row>
    <row r="2" spans="1:13" s="63" customFormat="1" ht="19.5" customHeight="1" thickBot="1">
      <c r="A2" s="62"/>
      <c r="B2" s="62"/>
      <c r="C2" s="66"/>
      <c r="D2" s="67"/>
      <c r="E2" s="67"/>
      <c r="F2" s="67"/>
      <c r="G2" s="68"/>
      <c r="H2" s="67"/>
      <c r="I2" s="62"/>
      <c r="J2" s="62"/>
      <c r="K2" s="62"/>
      <c r="L2" s="69"/>
      <c r="M2" s="70" t="s">
        <v>27</v>
      </c>
    </row>
    <row r="3" spans="1:13" s="63" customFormat="1" ht="19.5" customHeight="1">
      <c r="A3" s="71" t="s">
        <v>54</v>
      </c>
      <c r="B3" s="72"/>
      <c r="C3" s="73" t="s">
        <v>1</v>
      </c>
      <c r="D3" s="123" t="s">
        <v>63</v>
      </c>
      <c r="E3" s="124"/>
      <c r="F3" s="124"/>
      <c r="G3" s="124"/>
      <c r="H3" s="74" t="s">
        <v>2</v>
      </c>
      <c r="I3" s="74"/>
      <c r="J3" s="74"/>
      <c r="K3" s="74"/>
      <c r="L3" s="74"/>
      <c r="M3" s="74"/>
    </row>
    <row r="4" spans="1:13" s="63" customFormat="1" ht="33.75" customHeight="1" thickBot="1">
      <c r="A4" s="75" t="s">
        <v>30</v>
      </c>
      <c r="B4" s="76"/>
      <c r="C4" s="77"/>
      <c r="D4" s="78" t="s">
        <v>3</v>
      </c>
      <c r="E4" s="78" t="s">
        <v>31</v>
      </c>
      <c r="F4" s="78" t="s">
        <v>4</v>
      </c>
      <c r="G4" s="79" t="s">
        <v>5</v>
      </c>
      <c r="H4" s="78" t="s">
        <v>6</v>
      </c>
      <c r="I4" s="80" t="s">
        <v>32</v>
      </c>
      <c r="J4" s="80" t="s">
        <v>33</v>
      </c>
      <c r="K4" s="78" t="s">
        <v>7</v>
      </c>
      <c r="L4" s="78" t="s">
        <v>8</v>
      </c>
      <c r="M4" s="81" t="s">
        <v>9</v>
      </c>
    </row>
    <row r="5" spans="1:13" s="63" customFormat="1" ht="16.5" customHeight="1">
      <c r="A5" s="82"/>
      <c r="B5" s="83"/>
      <c r="C5" s="84"/>
      <c r="D5" s="82"/>
      <c r="E5" s="82"/>
      <c r="F5" s="82"/>
      <c r="G5" s="83"/>
      <c r="H5" s="82"/>
      <c r="I5" s="85"/>
      <c r="J5" s="85"/>
      <c r="K5" s="82"/>
      <c r="L5" s="82"/>
      <c r="M5" s="82"/>
    </row>
    <row r="6" spans="1:13" s="89" customFormat="1" ht="18" customHeight="1">
      <c r="A6" s="86">
        <f>A7</f>
        <v>0</v>
      </c>
      <c r="B6" s="87"/>
      <c r="C6" s="88" t="s">
        <v>10</v>
      </c>
      <c r="D6" s="86">
        <f aca="true" t="shared" si="0" ref="D6:M6">D7</f>
        <v>2031598000</v>
      </c>
      <c r="E6" s="86">
        <f t="shared" si="0"/>
        <v>0</v>
      </c>
      <c r="F6" s="86">
        <f t="shared" si="0"/>
        <v>142698000</v>
      </c>
      <c r="G6" s="86">
        <f t="shared" si="0"/>
        <v>18372000</v>
      </c>
      <c r="H6" s="86">
        <f t="shared" si="0"/>
        <v>742512000</v>
      </c>
      <c r="I6" s="86">
        <f t="shared" si="0"/>
        <v>334024000</v>
      </c>
      <c r="J6" s="86">
        <f t="shared" si="0"/>
        <v>0</v>
      </c>
      <c r="K6" s="86">
        <f t="shared" si="0"/>
        <v>307463000</v>
      </c>
      <c r="L6" s="86">
        <f t="shared" si="0"/>
        <v>126000</v>
      </c>
      <c r="M6" s="86">
        <f t="shared" si="0"/>
        <v>3576793000</v>
      </c>
    </row>
    <row r="7" spans="1:13" s="89" customFormat="1" ht="19.5" customHeight="1">
      <c r="A7" s="87">
        <f>A8+A9</f>
        <v>0</v>
      </c>
      <c r="B7" s="87"/>
      <c r="C7" s="90" t="s">
        <v>11</v>
      </c>
      <c r="D7" s="87">
        <f aca="true" t="shared" si="1" ref="D7:J7">D8+D9</f>
        <v>2031598000</v>
      </c>
      <c r="E7" s="87">
        <f t="shared" si="1"/>
        <v>0</v>
      </c>
      <c r="F7" s="87">
        <f t="shared" si="1"/>
        <v>142698000</v>
      </c>
      <c r="G7" s="87">
        <f t="shared" si="1"/>
        <v>18372000</v>
      </c>
      <c r="H7" s="87">
        <f t="shared" si="1"/>
        <v>742512000</v>
      </c>
      <c r="I7" s="87">
        <f t="shared" si="1"/>
        <v>334024000</v>
      </c>
      <c r="J7" s="87">
        <f t="shared" si="1"/>
        <v>0</v>
      </c>
      <c r="K7" s="87">
        <f>SUM(K8:K9)</f>
        <v>307463000</v>
      </c>
      <c r="L7" s="87">
        <f>SUM(L8:L9)</f>
        <v>126000</v>
      </c>
      <c r="M7" s="87">
        <f>SUM(M8:M9)</f>
        <v>3576793000</v>
      </c>
    </row>
    <row r="8" spans="1:13" s="89" customFormat="1" ht="19.5" customHeight="1">
      <c r="A8" s="91"/>
      <c r="B8" s="87"/>
      <c r="C8" s="92" t="s">
        <v>12</v>
      </c>
      <c r="D8" s="91">
        <v>2013196000</v>
      </c>
      <c r="E8" s="91"/>
      <c r="F8" s="91">
        <v>141782000</v>
      </c>
      <c r="G8" s="91">
        <v>720000</v>
      </c>
      <c r="H8" s="91">
        <v>738524000</v>
      </c>
      <c r="I8" s="91">
        <v>332287000</v>
      </c>
      <c r="J8" s="91"/>
      <c r="K8" s="91">
        <v>306025000</v>
      </c>
      <c r="L8" s="91">
        <v>126000</v>
      </c>
      <c r="M8" s="87">
        <f>SUM(D8:L8)</f>
        <v>3532660000</v>
      </c>
    </row>
    <row r="9" spans="1:13" s="89" customFormat="1" ht="19.5" customHeight="1">
      <c r="A9" s="91"/>
      <c r="B9" s="87"/>
      <c r="C9" s="93" t="s">
        <v>13</v>
      </c>
      <c r="D9" s="91">
        <v>18402000</v>
      </c>
      <c r="E9" s="91"/>
      <c r="F9" s="91">
        <v>916000</v>
      </c>
      <c r="G9" s="91">
        <v>17652000</v>
      </c>
      <c r="H9" s="91">
        <v>3988000</v>
      </c>
      <c r="I9" s="91">
        <v>1737000</v>
      </c>
      <c r="J9" s="91"/>
      <c r="K9" s="91">
        <v>1438000</v>
      </c>
      <c r="L9" s="91"/>
      <c r="M9" s="87">
        <f>SUM(D9:L9)</f>
        <v>44133000</v>
      </c>
    </row>
    <row r="10" spans="1:13" s="89" customFormat="1" ht="16.5" customHeight="1">
      <c r="A10" s="87"/>
      <c r="B10" s="87"/>
      <c r="C10" s="93"/>
      <c r="D10" s="87"/>
      <c r="E10" s="87"/>
      <c r="F10" s="87"/>
      <c r="G10" s="87"/>
      <c r="H10" s="87"/>
      <c r="I10" s="87"/>
      <c r="J10" s="87"/>
      <c r="K10" s="87"/>
      <c r="L10" s="87"/>
      <c r="M10" s="87"/>
    </row>
    <row r="11" spans="1:13" s="89" customFormat="1" ht="18" customHeight="1">
      <c r="A11" s="86">
        <f>A12+A15+A18+A21+A24</f>
        <v>7226615000</v>
      </c>
      <c r="B11" s="86"/>
      <c r="C11" s="88" t="s">
        <v>14</v>
      </c>
      <c r="D11" s="86">
        <f aca="true" t="shared" si="2" ref="D11:M11">D12+D15+D18+D21+D24</f>
        <v>44626662000</v>
      </c>
      <c r="E11" s="86">
        <f t="shared" si="2"/>
        <v>367075000</v>
      </c>
      <c r="F11" s="86">
        <f t="shared" si="2"/>
        <v>4644283000</v>
      </c>
      <c r="G11" s="86">
        <f t="shared" si="2"/>
        <v>1589411000</v>
      </c>
      <c r="H11" s="86">
        <f t="shared" si="2"/>
        <v>11166273000</v>
      </c>
      <c r="I11" s="86">
        <f t="shared" si="2"/>
        <v>8331694000</v>
      </c>
      <c r="J11" s="86">
        <f t="shared" si="2"/>
        <v>73491000</v>
      </c>
      <c r="K11" s="86">
        <f t="shared" si="2"/>
        <v>6239984000</v>
      </c>
      <c r="L11" s="86">
        <f t="shared" si="2"/>
        <v>4981000</v>
      </c>
      <c r="M11" s="86">
        <f t="shared" si="2"/>
        <v>77043854000</v>
      </c>
    </row>
    <row r="12" spans="1:13" s="89" customFormat="1" ht="19.5" customHeight="1">
      <c r="A12" s="87">
        <f>A13+A14</f>
        <v>0</v>
      </c>
      <c r="B12" s="87"/>
      <c r="C12" s="90" t="s">
        <v>55</v>
      </c>
      <c r="D12" s="87">
        <f aca="true" t="shared" si="3" ref="D12:M12">D13+D14</f>
        <v>3342863000</v>
      </c>
      <c r="E12" s="87">
        <f t="shared" si="3"/>
        <v>120093000</v>
      </c>
      <c r="F12" s="87">
        <f t="shared" si="3"/>
        <v>234274000</v>
      </c>
      <c r="G12" s="87">
        <f t="shared" si="3"/>
        <v>120000</v>
      </c>
      <c r="H12" s="87">
        <f t="shared" si="3"/>
        <v>1056479000</v>
      </c>
      <c r="I12" s="87">
        <f t="shared" si="3"/>
        <v>899239000</v>
      </c>
      <c r="J12" s="87">
        <f t="shared" si="3"/>
        <v>42491000</v>
      </c>
      <c r="K12" s="87">
        <f t="shared" si="3"/>
        <v>585170000</v>
      </c>
      <c r="L12" s="87">
        <f t="shared" si="3"/>
        <v>484000</v>
      </c>
      <c r="M12" s="87">
        <f t="shared" si="3"/>
        <v>6281213000</v>
      </c>
    </row>
    <row r="13" spans="1:13" s="89" customFormat="1" ht="19.5" customHeight="1">
      <c r="A13" s="91"/>
      <c r="B13" s="87"/>
      <c r="C13" s="92" t="s">
        <v>12</v>
      </c>
      <c r="D13" s="91">
        <v>3310262000</v>
      </c>
      <c r="E13" s="91">
        <v>120093000</v>
      </c>
      <c r="F13" s="91">
        <v>232028000</v>
      </c>
      <c r="G13" s="91">
        <v>120000</v>
      </c>
      <c r="H13" s="91">
        <v>1046135000</v>
      </c>
      <c r="I13" s="91">
        <v>890585000</v>
      </c>
      <c r="J13" s="91">
        <v>42491000</v>
      </c>
      <c r="K13" s="91">
        <v>582424000</v>
      </c>
      <c r="L13" s="91">
        <v>484000</v>
      </c>
      <c r="M13" s="87">
        <f>SUM(D13:L13)</f>
        <v>6224622000</v>
      </c>
    </row>
    <row r="14" spans="1:13" s="89" customFormat="1" ht="19.5" customHeight="1">
      <c r="A14" s="91"/>
      <c r="B14" s="87"/>
      <c r="C14" s="93" t="s">
        <v>13</v>
      </c>
      <c r="D14" s="91">
        <v>32601000</v>
      </c>
      <c r="E14" s="91"/>
      <c r="F14" s="91">
        <v>2246000</v>
      </c>
      <c r="G14" s="91"/>
      <c r="H14" s="91">
        <v>10344000</v>
      </c>
      <c r="I14" s="91">
        <v>8654000</v>
      </c>
      <c r="J14" s="91"/>
      <c r="K14" s="91">
        <v>2746000</v>
      </c>
      <c r="L14" s="91"/>
      <c r="M14" s="87">
        <f>SUM(D14:L14)</f>
        <v>56591000</v>
      </c>
    </row>
    <row r="15" spans="1:13" s="89" customFormat="1" ht="19.5" customHeight="1">
      <c r="A15" s="87">
        <f>A16+A17</f>
        <v>513591000</v>
      </c>
      <c r="B15" s="87"/>
      <c r="C15" s="94" t="s">
        <v>56</v>
      </c>
      <c r="D15" s="87">
        <f aca="true" t="shared" si="4" ref="D15:M15">D16+D17</f>
        <v>13477608000</v>
      </c>
      <c r="E15" s="87">
        <f t="shared" si="4"/>
        <v>73940000</v>
      </c>
      <c r="F15" s="87">
        <f t="shared" si="4"/>
        <v>2002136000</v>
      </c>
      <c r="G15" s="87">
        <f t="shared" si="4"/>
        <v>142116000</v>
      </c>
      <c r="H15" s="87">
        <f t="shared" si="4"/>
        <v>5320547000</v>
      </c>
      <c r="I15" s="87">
        <f t="shared" si="4"/>
        <v>2906843000</v>
      </c>
      <c r="J15" s="87">
        <f t="shared" si="4"/>
        <v>0</v>
      </c>
      <c r="K15" s="87">
        <f t="shared" si="4"/>
        <v>2127427000</v>
      </c>
      <c r="L15" s="87">
        <f t="shared" si="4"/>
        <v>1665000</v>
      </c>
      <c r="M15" s="87">
        <f t="shared" si="4"/>
        <v>26052282000</v>
      </c>
    </row>
    <row r="16" spans="1:13" s="89" customFormat="1" ht="19.5" customHeight="1">
      <c r="A16" s="91">
        <v>513591000</v>
      </c>
      <c r="B16" s="87"/>
      <c r="C16" s="92" t="s">
        <v>12</v>
      </c>
      <c r="D16" s="91">
        <v>13477608000</v>
      </c>
      <c r="E16" s="91">
        <v>73940000</v>
      </c>
      <c r="F16" s="91">
        <v>2002136000</v>
      </c>
      <c r="G16" s="91">
        <v>142116000</v>
      </c>
      <c r="H16" s="91">
        <v>5320547000</v>
      </c>
      <c r="I16" s="91">
        <v>2906843000</v>
      </c>
      <c r="J16" s="91"/>
      <c r="K16" s="91">
        <v>2127427000</v>
      </c>
      <c r="L16" s="91">
        <v>1665000</v>
      </c>
      <c r="M16" s="87">
        <f>SUM(D16:L16)</f>
        <v>26052282000</v>
      </c>
    </row>
    <row r="17" spans="1:13" s="89" customFormat="1" ht="19.5" customHeight="1">
      <c r="A17" s="91"/>
      <c r="B17" s="87"/>
      <c r="C17" s="93" t="s">
        <v>13</v>
      </c>
      <c r="D17" s="91"/>
      <c r="E17" s="91"/>
      <c r="F17" s="91"/>
      <c r="G17" s="91"/>
      <c r="H17" s="91"/>
      <c r="I17" s="91"/>
      <c r="J17" s="91"/>
      <c r="K17" s="91"/>
      <c r="L17" s="91"/>
      <c r="M17" s="87">
        <f>SUM(D17:L17)</f>
        <v>0</v>
      </c>
    </row>
    <row r="18" spans="1:13" s="89" customFormat="1" ht="19.5" customHeight="1">
      <c r="A18" s="87">
        <f>A19+A20</f>
        <v>6713024000</v>
      </c>
      <c r="B18" s="87"/>
      <c r="C18" s="90" t="s">
        <v>57</v>
      </c>
      <c r="D18" s="87">
        <f aca="true" t="shared" si="5" ref="D18:M18">D19+D20</f>
        <v>20755966000</v>
      </c>
      <c r="E18" s="87">
        <f t="shared" si="5"/>
        <v>4560000</v>
      </c>
      <c r="F18" s="87">
        <f t="shared" si="5"/>
        <v>2105357000</v>
      </c>
      <c r="G18" s="87">
        <f t="shared" si="5"/>
        <v>1422272000</v>
      </c>
      <c r="H18" s="87">
        <f t="shared" si="5"/>
        <v>3351324000</v>
      </c>
      <c r="I18" s="87">
        <f t="shared" si="5"/>
        <v>2970432000</v>
      </c>
      <c r="J18" s="87">
        <f t="shared" si="5"/>
        <v>24000000</v>
      </c>
      <c r="K18" s="87">
        <f t="shared" si="5"/>
        <v>2728774000</v>
      </c>
      <c r="L18" s="87">
        <f t="shared" si="5"/>
        <v>1857000</v>
      </c>
      <c r="M18" s="87">
        <f t="shared" si="5"/>
        <v>33364542000</v>
      </c>
    </row>
    <row r="19" spans="1:13" s="89" customFormat="1" ht="19.5" customHeight="1">
      <c r="A19" s="91">
        <v>6713024000</v>
      </c>
      <c r="B19" s="87"/>
      <c r="C19" s="92" t="s">
        <v>12</v>
      </c>
      <c r="D19" s="91">
        <v>20753380000</v>
      </c>
      <c r="E19" s="91">
        <v>4560000</v>
      </c>
      <c r="F19" s="91">
        <v>2105163000</v>
      </c>
      <c r="G19" s="91">
        <v>1418326000</v>
      </c>
      <c r="H19" s="91">
        <v>3350893000</v>
      </c>
      <c r="I19" s="91">
        <v>2969774000</v>
      </c>
      <c r="J19" s="91">
        <v>24000000</v>
      </c>
      <c r="K19" s="91">
        <v>2727585000</v>
      </c>
      <c r="L19" s="91">
        <v>1857000</v>
      </c>
      <c r="M19" s="87">
        <f>SUM(D19:L19)</f>
        <v>33355538000</v>
      </c>
    </row>
    <row r="20" spans="1:13" s="89" customFormat="1" ht="19.5" customHeight="1">
      <c r="A20" s="91"/>
      <c r="B20" s="87"/>
      <c r="C20" s="93" t="s">
        <v>13</v>
      </c>
      <c r="D20" s="91">
        <v>2586000</v>
      </c>
      <c r="E20" s="91"/>
      <c r="F20" s="91">
        <v>194000</v>
      </c>
      <c r="G20" s="91">
        <v>3946000</v>
      </c>
      <c r="H20" s="91">
        <v>431000</v>
      </c>
      <c r="I20" s="91">
        <v>658000</v>
      </c>
      <c r="J20" s="91"/>
      <c r="K20" s="91">
        <v>1189000</v>
      </c>
      <c r="L20" s="91"/>
      <c r="M20" s="87">
        <f>SUM(D20:L20)</f>
        <v>9004000</v>
      </c>
    </row>
    <row r="21" spans="1:13" s="89" customFormat="1" ht="19.5" customHeight="1">
      <c r="A21" s="87">
        <f>A22+A23</f>
        <v>0</v>
      </c>
      <c r="B21" s="87"/>
      <c r="C21" s="90" t="s">
        <v>15</v>
      </c>
      <c r="D21" s="87">
        <f aca="true" t="shared" si="6" ref="D21:M21">D22+D23</f>
        <v>2364270000</v>
      </c>
      <c r="E21" s="87">
        <f t="shared" si="6"/>
        <v>109480000</v>
      </c>
      <c r="F21" s="87">
        <f t="shared" si="6"/>
        <v>56598000</v>
      </c>
      <c r="G21" s="87">
        <f t="shared" si="6"/>
        <v>16702000</v>
      </c>
      <c r="H21" s="87">
        <f t="shared" si="6"/>
        <v>517648000</v>
      </c>
      <c r="I21" s="87">
        <f t="shared" si="6"/>
        <v>375591000</v>
      </c>
      <c r="J21" s="87">
        <f t="shared" si="6"/>
        <v>0</v>
      </c>
      <c r="K21" s="87">
        <f t="shared" si="6"/>
        <v>256229000</v>
      </c>
      <c r="L21" s="87">
        <f t="shared" si="6"/>
        <v>446000</v>
      </c>
      <c r="M21" s="87">
        <f t="shared" si="6"/>
        <v>3696964000</v>
      </c>
    </row>
    <row r="22" spans="1:13" s="89" customFormat="1" ht="19.5" customHeight="1">
      <c r="A22" s="91"/>
      <c r="B22" s="87"/>
      <c r="C22" s="92" t="s">
        <v>12</v>
      </c>
      <c r="D22" s="91">
        <v>2343658000</v>
      </c>
      <c r="E22" s="91">
        <v>109480000</v>
      </c>
      <c r="F22" s="91">
        <v>56276000</v>
      </c>
      <c r="G22" s="91">
        <v>16702000</v>
      </c>
      <c r="H22" s="91">
        <v>514105000</v>
      </c>
      <c r="I22" s="91">
        <v>373039000</v>
      </c>
      <c r="J22" s="91"/>
      <c r="K22" s="91">
        <v>254945000</v>
      </c>
      <c r="L22" s="91">
        <v>443000</v>
      </c>
      <c r="M22" s="87">
        <f>SUM(D22:L22)</f>
        <v>3668648000</v>
      </c>
    </row>
    <row r="23" spans="1:13" s="89" customFormat="1" ht="19.5" customHeight="1">
      <c r="A23" s="91"/>
      <c r="B23" s="87"/>
      <c r="C23" s="93" t="s">
        <v>13</v>
      </c>
      <c r="D23" s="91">
        <v>20612000</v>
      </c>
      <c r="E23" s="91"/>
      <c r="F23" s="91">
        <v>322000</v>
      </c>
      <c r="G23" s="91"/>
      <c r="H23" s="91">
        <v>3543000</v>
      </c>
      <c r="I23" s="91">
        <v>2552000</v>
      </c>
      <c r="J23" s="91"/>
      <c r="K23" s="91">
        <v>1284000</v>
      </c>
      <c r="L23" s="91">
        <v>3000</v>
      </c>
      <c r="M23" s="87">
        <f>SUM(D23:L23)</f>
        <v>28316000</v>
      </c>
    </row>
    <row r="24" spans="1:13" s="89" customFormat="1" ht="19.5" customHeight="1">
      <c r="A24" s="87">
        <f>A25+A26</f>
        <v>0</v>
      </c>
      <c r="B24" s="87"/>
      <c r="C24" s="95" t="s">
        <v>58</v>
      </c>
      <c r="D24" s="87">
        <f aca="true" t="shared" si="7" ref="D24:M24">D25+D26</f>
        <v>4685955000</v>
      </c>
      <c r="E24" s="87">
        <f t="shared" si="7"/>
        <v>59002000</v>
      </c>
      <c r="F24" s="87">
        <f t="shared" si="7"/>
        <v>245918000</v>
      </c>
      <c r="G24" s="87">
        <f t="shared" si="7"/>
        <v>8201000</v>
      </c>
      <c r="H24" s="87">
        <f t="shared" si="7"/>
        <v>920275000</v>
      </c>
      <c r="I24" s="87">
        <f t="shared" si="7"/>
        <v>1179589000</v>
      </c>
      <c r="J24" s="87">
        <f t="shared" si="7"/>
        <v>7000000</v>
      </c>
      <c r="K24" s="87">
        <f t="shared" si="7"/>
        <v>542384000</v>
      </c>
      <c r="L24" s="87">
        <f t="shared" si="7"/>
        <v>529000</v>
      </c>
      <c r="M24" s="87">
        <f t="shared" si="7"/>
        <v>7648853000</v>
      </c>
    </row>
    <row r="25" spans="1:13" s="89" customFormat="1" ht="19.5" customHeight="1">
      <c r="A25" s="91"/>
      <c r="B25" s="87"/>
      <c r="C25" s="92" t="s">
        <v>12</v>
      </c>
      <c r="D25" s="91">
        <v>4685955000</v>
      </c>
      <c r="E25" s="91">
        <v>59002000</v>
      </c>
      <c r="F25" s="91">
        <v>245918000</v>
      </c>
      <c r="G25" s="91">
        <v>8201000</v>
      </c>
      <c r="H25" s="91">
        <v>920275000</v>
      </c>
      <c r="I25" s="91">
        <v>1179589000</v>
      </c>
      <c r="J25" s="91">
        <v>7000000</v>
      </c>
      <c r="K25" s="91">
        <v>542384000</v>
      </c>
      <c r="L25" s="91">
        <v>529000</v>
      </c>
      <c r="M25" s="87">
        <f>SUM(D25:L25)</f>
        <v>7648853000</v>
      </c>
    </row>
    <row r="26" spans="1:13" s="89" customFormat="1" ht="19.5" customHeight="1">
      <c r="A26" s="91"/>
      <c r="B26" s="87"/>
      <c r="C26" s="93" t="s">
        <v>13</v>
      </c>
      <c r="D26" s="91"/>
      <c r="E26" s="91"/>
      <c r="F26" s="91"/>
      <c r="G26" s="91"/>
      <c r="H26" s="91"/>
      <c r="I26" s="91"/>
      <c r="J26" s="91"/>
      <c r="K26" s="91"/>
      <c r="L26" s="91"/>
      <c r="M26" s="87">
        <f>SUM(D26:L26)</f>
        <v>0</v>
      </c>
    </row>
    <row r="27" spans="1:13" s="89" customFormat="1" ht="16.5" customHeight="1">
      <c r="A27" s="87"/>
      <c r="B27" s="87"/>
      <c r="C27" s="96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1:13" s="89" customFormat="1" ht="18" customHeight="1">
      <c r="A28" s="86">
        <f>A29+A32+A35+A38+A41+A44</f>
        <v>0</v>
      </c>
      <c r="B28" s="87"/>
      <c r="C28" s="88" t="s">
        <v>16</v>
      </c>
      <c r="D28" s="86">
        <f aca="true" t="shared" si="8" ref="D28:M28">D29+D32+D35+D38+D41+D44</f>
        <v>17459678000</v>
      </c>
      <c r="E28" s="86">
        <f t="shared" si="8"/>
        <v>267813000</v>
      </c>
      <c r="F28" s="86">
        <f t="shared" si="8"/>
        <v>1800830000</v>
      </c>
      <c r="G28" s="86">
        <f t="shared" si="8"/>
        <v>439757000</v>
      </c>
      <c r="H28" s="86">
        <f t="shared" si="8"/>
        <v>6694989000</v>
      </c>
      <c r="I28" s="86">
        <f t="shared" si="8"/>
        <v>2702046000</v>
      </c>
      <c r="J28" s="86">
        <f t="shared" si="8"/>
        <v>2732000</v>
      </c>
      <c r="K28" s="86">
        <f t="shared" si="8"/>
        <v>2155116000</v>
      </c>
      <c r="L28" s="86">
        <f t="shared" si="8"/>
        <v>1569000</v>
      </c>
      <c r="M28" s="86">
        <f t="shared" si="8"/>
        <v>31524530000</v>
      </c>
    </row>
    <row r="29" spans="1:13" s="89" customFormat="1" ht="19.5" customHeight="1">
      <c r="A29" s="87">
        <f>A30+A31</f>
        <v>0</v>
      </c>
      <c r="B29" s="87"/>
      <c r="C29" s="90" t="s">
        <v>17</v>
      </c>
      <c r="D29" s="87">
        <f aca="true" t="shared" si="9" ref="D29:M29">D30+D31</f>
        <v>227537000</v>
      </c>
      <c r="E29" s="87">
        <f t="shared" si="9"/>
        <v>7704000</v>
      </c>
      <c r="F29" s="87">
        <f t="shared" si="9"/>
        <v>13759000</v>
      </c>
      <c r="G29" s="87">
        <f t="shared" si="9"/>
        <v>6237000</v>
      </c>
      <c r="H29" s="87">
        <f t="shared" si="9"/>
        <v>80689000</v>
      </c>
      <c r="I29" s="87">
        <f t="shared" si="9"/>
        <v>28935000</v>
      </c>
      <c r="J29" s="87">
        <f t="shared" si="9"/>
        <v>0</v>
      </c>
      <c r="K29" s="87">
        <f t="shared" si="9"/>
        <v>33237000</v>
      </c>
      <c r="L29" s="87">
        <f t="shared" si="9"/>
        <v>6000</v>
      </c>
      <c r="M29" s="87">
        <f t="shared" si="9"/>
        <v>398104000</v>
      </c>
    </row>
    <row r="30" spans="1:13" s="89" customFormat="1" ht="19.5" customHeight="1">
      <c r="A30" s="91"/>
      <c r="B30" s="87"/>
      <c r="C30" s="92" t="s">
        <v>12</v>
      </c>
      <c r="D30" s="97">
        <v>219173000</v>
      </c>
      <c r="E30" s="97">
        <v>7005000</v>
      </c>
      <c r="F30" s="97">
        <v>13434000</v>
      </c>
      <c r="G30" s="97">
        <v>510000</v>
      </c>
      <c r="H30" s="97">
        <v>77700000</v>
      </c>
      <c r="I30" s="97">
        <v>28237000</v>
      </c>
      <c r="J30" s="97"/>
      <c r="K30" s="97">
        <v>25987000</v>
      </c>
      <c r="L30" s="97">
        <v>6000</v>
      </c>
      <c r="M30" s="87">
        <f>SUM(D30:L30)</f>
        <v>372052000</v>
      </c>
    </row>
    <row r="31" spans="1:13" s="89" customFormat="1" ht="19.5" customHeight="1">
      <c r="A31" s="91"/>
      <c r="B31" s="87"/>
      <c r="C31" s="93" t="s">
        <v>13</v>
      </c>
      <c r="D31" s="97">
        <v>8364000</v>
      </c>
      <c r="E31" s="97">
        <v>699000</v>
      </c>
      <c r="F31" s="97">
        <v>325000</v>
      </c>
      <c r="G31" s="97">
        <v>5727000</v>
      </c>
      <c r="H31" s="97">
        <v>2989000</v>
      </c>
      <c r="I31" s="97">
        <v>698000</v>
      </c>
      <c r="J31" s="97"/>
      <c r="K31" s="97">
        <v>7250000</v>
      </c>
      <c r="L31" s="97"/>
      <c r="M31" s="87">
        <f>SUM(D31:L31)</f>
        <v>26052000</v>
      </c>
    </row>
    <row r="32" spans="1:13" s="89" customFormat="1" ht="19.5" customHeight="1">
      <c r="A32" s="87">
        <f>A33+A34</f>
        <v>0</v>
      </c>
      <c r="B32" s="87"/>
      <c r="C32" s="90" t="s">
        <v>18</v>
      </c>
      <c r="D32" s="87">
        <f aca="true" t="shared" si="10" ref="D32:M32">D33+D34</f>
        <v>163769000</v>
      </c>
      <c r="E32" s="87">
        <f t="shared" si="10"/>
        <v>18159000</v>
      </c>
      <c r="F32" s="87">
        <f t="shared" si="10"/>
        <v>16562000</v>
      </c>
      <c r="G32" s="87">
        <f t="shared" si="10"/>
        <v>120000</v>
      </c>
      <c r="H32" s="87">
        <f t="shared" si="10"/>
        <v>52907000</v>
      </c>
      <c r="I32" s="87">
        <f t="shared" si="10"/>
        <v>26616000</v>
      </c>
      <c r="J32" s="87">
        <f t="shared" si="10"/>
        <v>2632000</v>
      </c>
      <c r="K32" s="87">
        <f t="shared" si="10"/>
        <v>26098000</v>
      </c>
      <c r="L32" s="87">
        <f t="shared" si="10"/>
        <v>7000</v>
      </c>
      <c r="M32" s="87">
        <f t="shared" si="10"/>
        <v>306870000</v>
      </c>
    </row>
    <row r="33" spans="1:13" s="89" customFormat="1" ht="19.5" customHeight="1">
      <c r="A33" s="91"/>
      <c r="B33" s="87"/>
      <c r="C33" s="92" t="s">
        <v>12</v>
      </c>
      <c r="D33" s="91">
        <v>163769000</v>
      </c>
      <c r="E33" s="91">
        <v>18159000</v>
      </c>
      <c r="F33" s="91">
        <v>16562000</v>
      </c>
      <c r="G33" s="91">
        <v>120000</v>
      </c>
      <c r="H33" s="91">
        <v>52907000</v>
      </c>
      <c r="I33" s="91">
        <v>26616000</v>
      </c>
      <c r="J33" s="91">
        <v>2632000</v>
      </c>
      <c r="K33" s="91">
        <v>26098000</v>
      </c>
      <c r="L33" s="91">
        <v>7000</v>
      </c>
      <c r="M33" s="87">
        <f>SUM(D33:L33)</f>
        <v>306870000</v>
      </c>
    </row>
    <row r="34" spans="1:13" s="89" customFormat="1" ht="19.5" customHeight="1">
      <c r="A34" s="91"/>
      <c r="B34" s="87"/>
      <c r="C34" s="92" t="s">
        <v>13</v>
      </c>
      <c r="D34" s="91"/>
      <c r="E34" s="91"/>
      <c r="F34" s="91"/>
      <c r="G34" s="91"/>
      <c r="H34" s="91"/>
      <c r="I34" s="91"/>
      <c r="J34" s="91"/>
      <c r="K34" s="91"/>
      <c r="L34" s="91"/>
      <c r="M34" s="87">
        <f>SUM(D34:L34)</f>
        <v>0</v>
      </c>
    </row>
    <row r="35" spans="1:13" s="100" customFormat="1" ht="19.5" customHeight="1">
      <c r="A35" s="98">
        <f>A36+A37</f>
        <v>0</v>
      </c>
      <c r="B35" s="98"/>
      <c r="C35" s="99" t="s">
        <v>38</v>
      </c>
      <c r="D35" s="98">
        <f aca="true" t="shared" si="11" ref="D35:M35">D36+D37</f>
        <v>6924028000</v>
      </c>
      <c r="E35" s="98">
        <f t="shared" si="11"/>
        <v>172992000</v>
      </c>
      <c r="F35" s="98">
        <f t="shared" si="11"/>
        <v>868521000</v>
      </c>
      <c r="G35" s="98">
        <f t="shared" si="11"/>
        <v>235789000</v>
      </c>
      <c r="H35" s="98">
        <f t="shared" si="11"/>
        <v>2681396000</v>
      </c>
      <c r="I35" s="98">
        <f t="shared" si="11"/>
        <v>1180293000</v>
      </c>
      <c r="J35" s="98">
        <f t="shared" si="11"/>
        <v>0</v>
      </c>
      <c r="K35" s="98">
        <f t="shared" si="11"/>
        <v>762450000</v>
      </c>
      <c r="L35" s="98">
        <f t="shared" si="11"/>
        <v>278000</v>
      </c>
      <c r="M35" s="98">
        <f t="shared" si="11"/>
        <v>12825747000</v>
      </c>
    </row>
    <row r="36" spans="1:13" s="100" customFormat="1" ht="19.5" customHeight="1">
      <c r="A36" s="97"/>
      <c r="B36" s="98"/>
      <c r="C36" s="92" t="s">
        <v>39</v>
      </c>
      <c r="D36" s="97">
        <v>6790022000</v>
      </c>
      <c r="E36" s="97">
        <v>172096000</v>
      </c>
      <c r="F36" s="97">
        <v>851942000</v>
      </c>
      <c r="G36" s="97">
        <v>119686000</v>
      </c>
      <c r="H36" s="97">
        <v>2629684000</v>
      </c>
      <c r="I36" s="97">
        <v>1158204000</v>
      </c>
      <c r="J36" s="97"/>
      <c r="K36" s="97">
        <v>754483000</v>
      </c>
      <c r="L36" s="97">
        <v>278000</v>
      </c>
      <c r="M36" s="98">
        <f>SUM(D36:L36)</f>
        <v>12476395000</v>
      </c>
    </row>
    <row r="37" spans="1:13" s="89" customFormat="1" ht="19.5" customHeight="1">
      <c r="A37" s="91"/>
      <c r="B37" s="87"/>
      <c r="C37" s="93" t="s">
        <v>13</v>
      </c>
      <c r="D37" s="91">
        <v>134006000</v>
      </c>
      <c r="E37" s="91">
        <v>896000</v>
      </c>
      <c r="F37" s="91">
        <v>16579000</v>
      </c>
      <c r="G37" s="91">
        <v>116103000</v>
      </c>
      <c r="H37" s="91">
        <v>51712000</v>
      </c>
      <c r="I37" s="91">
        <v>22089000</v>
      </c>
      <c r="J37" s="91"/>
      <c r="K37" s="91">
        <v>7967000</v>
      </c>
      <c r="L37" s="91"/>
      <c r="M37" s="87">
        <f>SUM(D37:L37)</f>
        <v>349352000</v>
      </c>
    </row>
    <row r="38" spans="1:13" s="103" customFormat="1" ht="19.5" customHeight="1">
      <c r="A38" s="101">
        <f>A39+A40</f>
        <v>0</v>
      </c>
      <c r="B38" s="101"/>
      <c r="C38" s="102" t="s">
        <v>40</v>
      </c>
      <c r="D38" s="101">
        <f aca="true" t="shared" si="12" ref="D38:M38">D39+D40</f>
        <v>4626882000</v>
      </c>
      <c r="E38" s="101">
        <f t="shared" si="12"/>
        <v>45428000</v>
      </c>
      <c r="F38" s="101">
        <f t="shared" si="12"/>
        <v>624462000</v>
      </c>
      <c r="G38" s="101">
        <f t="shared" si="12"/>
        <v>188217000</v>
      </c>
      <c r="H38" s="101">
        <f t="shared" si="12"/>
        <v>1782539000</v>
      </c>
      <c r="I38" s="101">
        <f t="shared" si="12"/>
        <v>778182000</v>
      </c>
      <c r="J38" s="101">
        <f t="shared" si="12"/>
        <v>0</v>
      </c>
      <c r="K38" s="101">
        <f t="shared" si="12"/>
        <v>535806000</v>
      </c>
      <c r="L38" s="101">
        <f t="shared" si="12"/>
        <v>75000</v>
      </c>
      <c r="M38" s="101">
        <f t="shared" si="12"/>
        <v>8581591000</v>
      </c>
    </row>
    <row r="39" spans="1:13" s="103" customFormat="1" ht="19.5" customHeight="1">
      <c r="A39" s="104"/>
      <c r="B39" s="101"/>
      <c r="C39" s="105" t="s">
        <v>39</v>
      </c>
      <c r="D39" s="104">
        <v>4507347000</v>
      </c>
      <c r="E39" s="104">
        <v>45428000</v>
      </c>
      <c r="F39" s="104">
        <v>598163000</v>
      </c>
      <c r="G39" s="104">
        <v>73814000</v>
      </c>
      <c r="H39" s="104">
        <v>1736684000</v>
      </c>
      <c r="I39" s="104">
        <v>758602000</v>
      </c>
      <c r="J39" s="104"/>
      <c r="K39" s="104">
        <v>523276000</v>
      </c>
      <c r="L39" s="104">
        <v>75000</v>
      </c>
      <c r="M39" s="101">
        <f>SUM(D39:L39)</f>
        <v>8243389000</v>
      </c>
    </row>
    <row r="40" spans="1:13" s="109" customFormat="1" ht="19.5" customHeight="1">
      <c r="A40" s="106"/>
      <c r="B40" s="107"/>
      <c r="C40" s="108" t="s">
        <v>13</v>
      </c>
      <c r="D40" s="106">
        <v>119535000</v>
      </c>
      <c r="E40" s="106"/>
      <c r="F40" s="106">
        <v>26299000</v>
      </c>
      <c r="G40" s="106">
        <v>114403000</v>
      </c>
      <c r="H40" s="106">
        <v>45855000</v>
      </c>
      <c r="I40" s="106">
        <v>19580000</v>
      </c>
      <c r="J40" s="106"/>
      <c r="K40" s="106">
        <v>12530000</v>
      </c>
      <c r="L40" s="106"/>
      <c r="M40" s="107">
        <f>SUM(D40:L40)</f>
        <v>338202000</v>
      </c>
    </row>
    <row r="41" spans="1:13" s="89" customFormat="1" ht="19.5" customHeight="1">
      <c r="A41" s="87">
        <f>A42+A43</f>
        <v>0</v>
      </c>
      <c r="B41" s="87"/>
      <c r="C41" s="110" t="s">
        <v>19</v>
      </c>
      <c r="D41" s="87">
        <f aca="true" t="shared" si="13" ref="D41:M41">D42+D43</f>
        <v>125621000</v>
      </c>
      <c r="E41" s="87">
        <f t="shared" si="13"/>
        <v>330000</v>
      </c>
      <c r="F41" s="87">
        <f t="shared" si="13"/>
        <v>7178000</v>
      </c>
      <c r="G41" s="87">
        <f t="shared" si="13"/>
        <v>0</v>
      </c>
      <c r="H41" s="87">
        <f t="shared" si="13"/>
        <v>30483000</v>
      </c>
      <c r="I41" s="87">
        <f t="shared" si="13"/>
        <v>33545000</v>
      </c>
      <c r="J41" s="87">
        <f t="shared" si="13"/>
        <v>100000</v>
      </c>
      <c r="K41" s="87">
        <f t="shared" si="13"/>
        <v>15198000</v>
      </c>
      <c r="L41" s="87">
        <f t="shared" si="13"/>
        <v>19000</v>
      </c>
      <c r="M41" s="87">
        <f t="shared" si="13"/>
        <v>212474000</v>
      </c>
    </row>
    <row r="42" spans="1:13" s="89" customFormat="1" ht="19.5" customHeight="1">
      <c r="A42" s="91"/>
      <c r="B42" s="87"/>
      <c r="C42" s="92" t="s">
        <v>39</v>
      </c>
      <c r="D42" s="91">
        <v>125621000</v>
      </c>
      <c r="E42" s="91">
        <v>330000</v>
      </c>
      <c r="F42" s="91">
        <v>7178000</v>
      </c>
      <c r="G42" s="91"/>
      <c r="H42" s="91">
        <v>30483000</v>
      </c>
      <c r="I42" s="91">
        <v>33545000</v>
      </c>
      <c r="J42" s="91">
        <v>100000</v>
      </c>
      <c r="K42" s="91">
        <v>15198000</v>
      </c>
      <c r="L42" s="91">
        <v>19000</v>
      </c>
      <c r="M42" s="87">
        <f>SUM(D42:L42)</f>
        <v>212474000</v>
      </c>
    </row>
    <row r="43" spans="1:13" s="89" customFormat="1" ht="19.5" customHeight="1" thickBot="1">
      <c r="A43" s="111"/>
      <c r="B43" s="112"/>
      <c r="C43" s="113" t="s">
        <v>13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2">
        <f>SUM(D43:L43)</f>
        <v>0</v>
      </c>
    </row>
    <row r="44" spans="1:13" s="89" customFormat="1" ht="19.5" customHeight="1">
      <c r="A44" s="87">
        <f>A45+A46</f>
        <v>0</v>
      </c>
      <c r="B44" s="87"/>
      <c r="C44" s="110" t="s">
        <v>41</v>
      </c>
      <c r="D44" s="87">
        <f aca="true" t="shared" si="14" ref="D44:M44">D45+D46</f>
        <v>5391841000</v>
      </c>
      <c r="E44" s="87">
        <f t="shared" si="14"/>
        <v>23200000</v>
      </c>
      <c r="F44" s="87">
        <f t="shared" si="14"/>
        <v>270348000</v>
      </c>
      <c r="G44" s="87">
        <f t="shared" si="14"/>
        <v>9394000</v>
      </c>
      <c r="H44" s="87">
        <f t="shared" si="14"/>
        <v>2066975000</v>
      </c>
      <c r="I44" s="87">
        <f t="shared" si="14"/>
        <v>654475000</v>
      </c>
      <c r="J44" s="87">
        <f t="shared" si="14"/>
        <v>0</v>
      </c>
      <c r="K44" s="87">
        <f t="shared" si="14"/>
        <v>782327000</v>
      </c>
      <c r="L44" s="87">
        <f t="shared" si="14"/>
        <v>1184000</v>
      </c>
      <c r="M44" s="87">
        <f t="shared" si="14"/>
        <v>9199744000</v>
      </c>
    </row>
    <row r="45" spans="1:13" s="89" customFormat="1" ht="19.5" customHeight="1">
      <c r="A45" s="91"/>
      <c r="B45" s="87"/>
      <c r="C45" s="92" t="s">
        <v>39</v>
      </c>
      <c r="D45" s="91">
        <v>5391841000</v>
      </c>
      <c r="E45" s="91">
        <v>23200000</v>
      </c>
      <c r="F45" s="91">
        <v>270348000</v>
      </c>
      <c r="G45" s="91">
        <v>9394000</v>
      </c>
      <c r="H45" s="91">
        <v>2066975000</v>
      </c>
      <c r="I45" s="91">
        <v>654475000</v>
      </c>
      <c r="J45" s="91"/>
      <c r="K45" s="91">
        <v>782327000</v>
      </c>
      <c r="L45" s="91">
        <v>1184000</v>
      </c>
      <c r="M45" s="87">
        <f>SUM(D45:L45)</f>
        <v>9199744000</v>
      </c>
    </row>
    <row r="46" spans="1:13" s="89" customFormat="1" ht="19.5" customHeight="1">
      <c r="A46" s="97"/>
      <c r="B46" s="98"/>
      <c r="C46" s="93" t="s">
        <v>13</v>
      </c>
      <c r="D46" s="97"/>
      <c r="E46" s="97"/>
      <c r="F46" s="97"/>
      <c r="G46" s="97"/>
      <c r="H46" s="97"/>
      <c r="I46" s="97"/>
      <c r="J46" s="97"/>
      <c r="K46" s="97"/>
      <c r="L46" s="97"/>
      <c r="M46" s="98">
        <f>SUM(D46:L46)</f>
        <v>0</v>
      </c>
    </row>
    <row r="47" spans="1:13" s="89" customFormat="1" ht="13.5" customHeight="1">
      <c r="A47" s="87"/>
      <c r="B47" s="87"/>
      <c r="C47" s="110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13" s="100" customFormat="1" ht="18" customHeight="1">
      <c r="A48" s="114">
        <f>A49+A52+A55+A58+A61+A64</f>
        <v>0</v>
      </c>
      <c r="B48" s="114"/>
      <c r="C48" s="88" t="s">
        <v>20</v>
      </c>
      <c r="D48" s="114">
        <f aca="true" t="shared" si="15" ref="D48:M48">D49+D52+D55+D58+D61+D64</f>
        <v>30421956000</v>
      </c>
      <c r="E48" s="114">
        <f t="shared" si="15"/>
        <v>910087000</v>
      </c>
      <c r="F48" s="114">
        <f t="shared" si="15"/>
        <v>2591725000</v>
      </c>
      <c r="G48" s="114">
        <f t="shared" si="15"/>
        <v>659052000</v>
      </c>
      <c r="H48" s="114">
        <f t="shared" si="15"/>
        <v>11060538000</v>
      </c>
      <c r="I48" s="114">
        <f t="shared" si="15"/>
        <v>13161002000</v>
      </c>
      <c r="J48" s="114">
        <f t="shared" si="15"/>
        <v>11408000</v>
      </c>
      <c r="K48" s="114">
        <f t="shared" si="15"/>
        <v>3933123000</v>
      </c>
      <c r="L48" s="114">
        <f t="shared" si="15"/>
        <v>2286000</v>
      </c>
      <c r="M48" s="114">
        <f t="shared" si="15"/>
        <v>62751177000</v>
      </c>
    </row>
    <row r="49" spans="1:13" s="89" customFormat="1" ht="30" customHeight="1">
      <c r="A49" s="87">
        <f>A50+A51</f>
        <v>0</v>
      </c>
      <c r="B49" s="87"/>
      <c r="C49" s="94" t="s">
        <v>42</v>
      </c>
      <c r="D49" s="87">
        <f aca="true" t="shared" si="16" ref="D49:M49">D50+D51</f>
        <v>20365522000</v>
      </c>
      <c r="E49" s="87">
        <f t="shared" si="16"/>
        <v>360000000</v>
      </c>
      <c r="F49" s="87">
        <f t="shared" si="16"/>
        <v>684426000</v>
      </c>
      <c r="G49" s="87">
        <f t="shared" si="16"/>
        <v>615132000</v>
      </c>
      <c r="H49" s="87">
        <f t="shared" si="16"/>
        <v>7512368000</v>
      </c>
      <c r="I49" s="87">
        <f t="shared" si="16"/>
        <v>4264640000</v>
      </c>
      <c r="J49" s="87">
        <f t="shared" si="16"/>
        <v>11408000</v>
      </c>
      <c r="K49" s="87">
        <f t="shared" si="16"/>
        <v>2518787000</v>
      </c>
      <c r="L49" s="87">
        <f t="shared" si="16"/>
        <v>1439000</v>
      </c>
      <c r="M49" s="87">
        <f t="shared" si="16"/>
        <v>36333722000</v>
      </c>
    </row>
    <row r="50" spans="1:13" s="89" customFormat="1" ht="18.75" customHeight="1">
      <c r="A50" s="91"/>
      <c r="B50" s="87"/>
      <c r="C50" s="92" t="s">
        <v>12</v>
      </c>
      <c r="D50" s="91">
        <v>20365522000</v>
      </c>
      <c r="E50" s="91">
        <v>360000000</v>
      </c>
      <c r="F50" s="91">
        <v>684426000</v>
      </c>
      <c r="G50" s="91">
        <v>615132000</v>
      </c>
      <c r="H50" s="91">
        <v>7512368000</v>
      </c>
      <c r="I50" s="91">
        <v>4264640000</v>
      </c>
      <c r="J50" s="91">
        <v>11408000</v>
      </c>
      <c r="K50" s="91">
        <v>2518787000</v>
      </c>
      <c r="L50" s="91">
        <v>1439000</v>
      </c>
      <c r="M50" s="87">
        <f>SUM(D50:L50)</f>
        <v>36333722000</v>
      </c>
    </row>
    <row r="51" spans="1:13" s="89" customFormat="1" ht="18.75" customHeight="1">
      <c r="A51" s="91"/>
      <c r="B51" s="87"/>
      <c r="C51" s="93" t="s">
        <v>49</v>
      </c>
      <c r="D51" s="91"/>
      <c r="E51" s="91"/>
      <c r="F51" s="91"/>
      <c r="G51" s="91"/>
      <c r="H51" s="91"/>
      <c r="I51" s="91"/>
      <c r="J51" s="91"/>
      <c r="K51" s="91"/>
      <c r="L51" s="91"/>
      <c r="M51" s="87">
        <f>SUM(D51:L51)</f>
        <v>0</v>
      </c>
    </row>
    <row r="52" spans="1:13" s="89" customFormat="1" ht="18.75" customHeight="1">
      <c r="A52" s="87">
        <f>A53+A54</f>
        <v>0</v>
      </c>
      <c r="B52" s="87"/>
      <c r="C52" s="96" t="s">
        <v>59</v>
      </c>
      <c r="D52" s="87">
        <f aca="true" t="shared" si="17" ref="D52:M52">D53+D54</f>
        <v>6784857000</v>
      </c>
      <c r="E52" s="87">
        <f t="shared" si="17"/>
        <v>485599000</v>
      </c>
      <c r="F52" s="87">
        <f t="shared" si="17"/>
        <v>1678893000</v>
      </c>
      <c r="G52" s="87">
        <f t="shared" si="17"/>
        <v>38744000</v>
      </c>
      <c r="H52" s="87">
        <f t="shared" si="17"/>
        <v>2326330000</v>
      </c>
      <c r="I52" s="87">
        <f t="shared" si="17"/>
        <v>7609419000</v>
      </c>
      <c r="J52" s="87">
        <f t="shared" si="17"/>
        <v>0</v>
      </c>
      <c r="K52" s="87">
        <f t="shared" si="17"/>
        <v>983254000</v>
      </c>
      <c r="L52" s="87">
        <f t="shared" si="17"/>
        <v>701000</v>
      </c>
      <c r="M52" s="87">
        <f t="shared" si="17"/>
        <v>19907797000</v>
      </c>
    </row>
    <row r="53" spans="1:13" s="89" customFormat="1" ht="18.75" customHeight="1">
      <c r="A53" s="91"/>
      <c r="B53" s="87"/>
      <c r="C53" s="92" t="s">
        <v>12</v>
      </c>
      <c r="D53" s="91">
        <v>6784857000</v>
      </c>
      <c r="E53" s="91">
        <v>485599000</v>
      </c>
      <c r="F53" s="91">
        <v>1678893000</v>
      </c>
      <c r="G53" s="91">
        <v>38744000</v>
      </c>
      <c r="H53" s="91">
        <v>2326330000</v>
      </c>
      <c r="I53" s="91">
        <v>7609419000</v>
      </c>
      <c r="J53" s="91"/>
      <c r="K53" s="91">
        <v>983254000</v>
      </c>
      <c r="L53" s="91">
        <v>701000</v>
      </c>
      <c r="M53" s="87">
        <f>SUM(D53:L53)</f>
        <v>19907797000</v>
      </c>
    </row>
    <row r="54" spans="1:13" s="89" customFormat="1" ht="18.75" customHeight="1">
      <c r="A54" s="91"/>
      <c r="B54" s="87"/>
      <c r="C54" s="93" t="s">
        <v>49</v>
      </c>
      <c r="D54" s="91"/>
      <c r="E54" s="91"/>
      <c r="F54" s="91"/>
      <c r="G54" s="91"/>
      <c r="H54" s="91"/>
      <c r="I54" s="91"/>
      <c r="J54" s="91"/>
      <c r="K54" s="91"/>
      <c r="L54" s="91"/>
      <c r="M54" s="87">
        <f>SUM(D54:L54)</f>
        <v>0</v>
      </c>
    </row>
    <row r="55" spans="1:13" s="89" customFormat="1" ht="18.75" customHeight="1">
      <c r="A55" s="87">
        <f>A56+A57</f>
        <v>0</v>
      </c>
      <c r="B55" s="87"/>
      <c r="C55" s="96" t="s">
        <v>44</v>
      </c>
      <c r="D55" s="87">
        <f aca="true" t="shared" si="18" ref="D55:M55">D56+D57</f>
        <v>1292901000</v>
      </c>
      <c r="E55" s="87">
        <f t="shared" si="18"/>
        <v>26678000</v>
      </c>
      <c r="F55" s="87">
        <f t="shared" si="18"/>
        <v>88193000</v>
      </c>
      <c r="G55" s="87">
        <f t="shared" si="18"/>
        <v>180000</v>
      </c>
      <c r="H55" s="87">
        <f t="shared" si="18"/>
        <v>492305000</v>
      </c>
      <c r="I55" s="87">
        <f t="shared" si="18"/>
        <v>397162000</v>
      </c>
      <c r="J55" s="87">
        <f t="shared" si="18"/>
        <v>0</v>
      </c>
      <c r="K55" s="87">
        <f t="shared" si="18"/>
        <v>151544000</v>
      </c>
      <c r="L55" s="87">
        <f t="shared" si="18"/>
        <v>50000</v>
      </c>
      <c r="M55" s="87">
        <f t="shared" si="18"/>
        <v>2449013000</v>
      </c>
    </row>
    <row r="56" spans="1:13" s="89" customFormat="1" ht="18.75" customHeight="1">
      <c r="A56" s="91"/>
      <c r="B56" s="87"/>
      <c r="C56" s="92" t="s">
        <v>12</v>
      </c>
      <c r="D56" s="91">
        <v>1292901000</v>
      </c>
      <c r="E56" s="91">
        <v>26678000</v>
      </c>
      <c r="F56" s="91">
        <v>88193000</v>
      </c>
      <c r="G56" s="91">
        <v>180000</v>
      </c>
      <c r="H56" s="91">
        <v>492305000</v>
      </c>
      <c r="I56" s="91">
        <v>397162000</v>
      </c>
      <c r="J56" s="91"/>
      <c r="K56" s="91">
        <v>151544000</v>
      </c>
      <c r="L56" s="91">
        <v>50000</v>
      </c>
      <c r="M56" s="87">
        <f>SUM(D56:L56)</f>
        <v>2449013000</v>
      </c>
    </row>
    <row r="57" spans="1:13" s="89" customFormat="1" ht="18.75" customHeight="1">
      <c r="A57" s="91"/>
      <c r="B57" s="87"/>
      <c r="C57" s="93" t="s">
        <v>49</v>
      </c>
      <c r="D57" s="91"/>
      <c r="E57" s="91"/>
      <c r="F57" s="91"/>
      <c r="G57" s="91"/>
      <c r="H57" s="91"/>
      <c r="I57" s="91"/>
      <c r="J57" s="91"/>
      <c r="K57" s="91"/>
      <c r="L57" s="91"/>
      <c r="M57" s="87">
        <f>SUM(D57:L57)</f>
        <v>0</v>
      </c>
    </row>
    <row r="58" spans="1:13" s="89" customFormat="1" ht="18.75" customHeight="1">
      <c r="A58" s="87">
        <f>A59+A60</f>
        <v>0</v>
      </c>
      <c r="B58" s="87"/>
      <c r="C58" s="96" t="s">
        <v>45</v>
      </c>
      <c r="D58" s="87">
        <f aca="true" t="shared" si="19" ref="D58:M58">D59+D60</f>
        <v>448740000</v>
      </c>
      <c r="E58" s="87">
        <f t="shared" si="19"/>
        <v>18668000</v>
      </c>
      <c r="F58" s="87">
        <f t="shared" si="19"/>
        <v>25812000</v>
      </c>
      <c r="G58" s="87">
        <f t="shared" si="19"/>
        <v>0</v>
      </c>
      <c r="H58" s="87">
        <f t="shared" si="19"/>
        <v>175279000</v>
      </c>
      <c r="I58" s="87">
        <f t="shared" si="19"/>
        <v>199838000</v>
      </c>
      <c r="J58" s="87">
        <f t="shared" si="19"/>
        <v>0</v>
      </c>
      <c r="K58" s="87">
        <f t="shared" si="19"/>
        <v>60672000</v>
      </c>
      <c r="L58" s="87">
        <f t="shared" si="19"/>
        <v>40000</v>
      </c>
      <c r="M58" s="87">
        <f t="shared" si="19"/>
        <v>929049000</v>
      </c>
    </row>
    <row r="59" spans="1:13" s="89" customFormat="1" ht="18.75" customHeight="1">
      <c r="A59" s="91"/>
      <c r="B59" s="87"/>
      <c r="C59" s="92" t="s">
        <v>12</v>
      </c>
      <c r="D59" s="91">
        <v>448740000</v>
      </c>
      <c r="E59" s="91">
        <v>18668000</v>
      </c>
      <c r="F59" s="91">
        <v>25812000</v>
      </c>
      <c r="G59" s="91"/>
      <c r="H59" s="91">
        <v>175279000</v>
      </c>
      <c r="I59" s="91">
        <v>199838000</v>
      </c>
      <c r="J59" s="91"/>
      <c r="K59" s="91">
        <v>60672000</v>
      </c>
      <c r="L59" s="91">
        <v>40000</v>
      </c>
      <c r="M59" s="87">
        <f>SUM(D59:L59)</f>
        <v>929049000</v>
      </c>
    </row>
    <row r="60" spans="1:13" s="89" customFormat="1" ht="18.75" customHeight="1">
      <c r="A60" s="91"/>
      <c r="B60" s="87"/>
      <c r="C60" s="93" t="s">
        <v>49</v>
      </c>
      <c r="D60" s="91"/>
      <c r="E60" s="91"/>
      <c r="F60" s="91"/>
      <c r="G60" s="91"/>
      <c r="H60" s="91"/>
      <c r="I60" s="91"/>
      <c r="J60" s="91"/>
      <c r="K60" s="91"/>
      <c r="L60" s="91"/>
      <c r="M60" s="87">
        <f>SUM(D60:L60)</f>
        <v>0</v>
      </c>
    </row>
    <row r="61" spans="1:13" s="89" customFormat="1" ht="18.75" customHeight="1">
      <c r="A61" s="87">
        <f>A62+A63</f>
        <v>0</v>
      </c>
      <c r="B61" s="87"/>
      <c r="C61" s="96" t="s">
        <v>46</v>
      </c>
      <c r="D61" s="87">
        <f aca="true" t="shared" si="20" ref="D61:M61">D62+D63</f>
        <v>1353351000</v>
      </c>
      <c r="E61" s="87">
        <f t="shared" si="20"/>
        <v>18876000</v>
      </c>
      <c r="F61" s="87">
        <f t="shared" si="20"/>
        <v>98729000</v>
      </c>
      <c r="G61" s="87">
        <f t="shared" si="20"/>
        <v>3400000</v>
      </c>
      <c r="H61" s="87">
        <f t="shared" si="20"/>
        <v>490905000</v>
      </c>
      <c r="I61" s="87">
        <f t="shared" si="20"/>
        <v>587081000</v>
      </c>
      <c r="J61" s="87">
        <f t="shared" si="20"/>
        <v>0</v>
      </c>
      <c r="K61" s="87">
        <f t="shared" si="20"/>
        <v>197924000</v>
      </c>
      <c r="L61" s="87">
        <f t="shared" si="20"/>
        <v>40000</v>
      </c>
      <c r="M61" s="87">
        <f t="shared" si="20"/>
        <v>2750306000</v>
      </c>
    </row>
    <row r="62" spans="1:13" s="89" customFormat="1" ht="18.75" customHeight="1">
      <c r="A62" s="91"/>
      <c r="B62" s="87"/>
      <c r="C62" s="92" t="s">
        <v>12</v>
      </c>
      <c r="D62" s="91">
        <v>1353351000</v>
      </c>
      <c r="E62" s="91">
        <v>18876000</v>
      </c>
      <c r="F62" s="91">
        <v>98729000</v>
      </c>
      <c r="G62" s="91">
        <v>3400000</v>
      </c>
      <c r="H62" s="91">
        <v>490905000</v>
      </c>
      <c r="I62" s="91">
        <v>587081000</v>
      </c>
      <c r="J62" s="91"/>
      <c r="K62" s="91">
        <v>197924000</v>
      </c>
      <c r="L62" s="91">
        <v>40000</v>
      </c>
      <c r="M62" s="87">
        <f>SUM(D62:L62)</f>
        <v>2750306000</v>
      </c>
    </row>
    <row r="63" spans="1:13" s="89" customFormat="1" ht="18.75" customHeight="1">
      <c r="A63" s="91"/>
      <c r="B63" s="87"/>
      <c r="C63" s="93" t="s">
        <v>49</v>
      </c>
      <c r="D63" s="91"/>
      <c r="E63" s="91"/>
      <c r="F63" s="91"/>
      <c r="G63" s="91"/>
      <c r="H63" s="91"/>
      <c r="I63" s="91"/>
      <c r="J63" s="91"/>
      <c r="K63" s="91"/>
      <c r="L63" s="91"/>
      <c r="M63" s="87">
        <f>SUM(D63:L63)</f>
        <v>0</v>
      </c>
    </row>
    <row r="64" spans="1:13" s="89" customFormat="1" ht="18.75" customHeight="1">
      <c r="A64" s="87">
        <f>A65+A66</f>
        <v>0</v>
      </c>
      <c r="B64" s="87"/>
      <c r="C64" s="96" t="s">
        <v>47</v>
      </c>
      <c r="D64" s="87">
        <f aca="true" t="shared" si="21" ref="D64:M64">D65+D66</f>
        <v>176585000</v>
      </c>
      <c r="E64" s="87">
        <f t="shared" si="21"/>
        <v>266000</v>
      </c>
      <c r="F64" s="87">
        <f t="shared" si="21"/>
        <v>15672000</v>
      </c>
      <c r="G64" s="87">
        <f t="shared" si="21"/>
        <v>1596000</v>
      </c>
      <c r="H64" s="87">
        <f t="shared" si="21"/>
        <v>63351000</v>
      </c>
      <c r="I64" s="87">
        <f t="shared" si="21"/>
        <v>102862000</v>
      </c>
      <c r="J64" s="87">
        <f t="shared" si="21"/>
        <v>0</v>
      </c>
      <c r="K64" s="87">
        <f t="shared" si="21"/>
        <v>20942000</v>
      </c>
      <c r="L64" s="87">
        <f t="shared" si="21"/>
        <v>16000</v>
      </c>
      <c r="M64" s="87">
        <f t="shared" si="21"/>
        <v>381290000</v>
      </c>
    </row>
    <row r="65" spans="1:13" s="89" customFormat="1" ht="18.75" customHeight="1">
      <c r="A65" s="91"/>
      <c r="B65" s="87"/>
      <c r="C65" s="92" t="s">
        <v>12</v>
      </c>
      <c r="D65" s="91">
        <v>176585000</v>
      </c>
      <c r="E65" s="91">
        <v>266000</v>
      </c>
      <c r="F65" s="91">
        <v>15672000</v>
      </c>
      <c r="G65" s="91">
        <v>1596000</v>
      </c>
      <c r="H65" s="91">
        <v>63351000</v>
      </c>
      <c r="I65" s="91">
        <v>102862000</v>
      </c>
      <c r="J65" s="91"/>
      <c r="K65" s="91">
        <v>20942000</v>
      </c>
      <c r="L65" s="91">
        <v>16000</v>
      </c>
      <c r="M65" s="87">
        <f>SUM(D65:L65)</f>
        <v>381290000</v>
      </c>
    </row>
    <row r="66" spans="1:13" s="89" customFormat="1" ht="18.75" customHeight="1">
      <c r="A66" s="91"/>
      <c r="B66" s="87"/>
      <c r="C66" s="93" t="s">
        <v>49</v>
      </c>
      <c r="D66" s="91"/>
      <c r="E66" s="91"/>
      <c r="F66" s="91"/>
      <c r="G66" s="91"/>
      <c r="H66" s="91"/>
      <c r="I66" s="91"/>
      <c r="J66" s="91"/>
      <c r="K66" s="91"/>
      <c r="L66" s="91"/>
      <c r="M66" s="87">
        <f>SUM(D66:L66)</f>
        <v>0</v>
      </c>
    </row>
    <row r="67" spans="1:13" s="89" customFormat="1" ht="15.75" customHeight="1">
      <c r="A67" s="87"/>
      <c r="B67" s="87"/>
      <c r="C67" s="96"/>
      <c r="D67" s="87"/>
      <c r="E67" s="87"/>
      <c r="F67" s="87"/>
      <c r="G67" s="87"/>
      <c r="H67" s="87"/>
      <c r="I67" s="87"/>
      <c r="J67" s="87"/>
      <c r="K67" s="87"/>
      <c r="L67" s="87"/>
      <c r="M67" s="87"/>
    </row>
    <row r="68" spans="1:13" s="89" customFormat="1" ht="18" customHeight="1">
      <c r="A68" s="86">
        <f>A69</f>
        <v>0</v>
      </c>
      <c r="B68" s="86"/>
      <c r="C68" s="115" t="s">
        <v>60</v>
      </c>
      <c r="D68" s="86">
        <f aca="true" t="shared" si="22" ref="D68:M68">D69</f>
        <v>521252000</v>
      </c>
      <c r="E68" s="86">
        <f t="shared" si="22"/>
        <v>0</v>
      </c>
      <c r="F68" s="86">
        <f t="shared" si="22"/>
        <v>36390000</v>
      </c>
      <c r="G68" s="86">
        <f t="shared" si="22"/>
        <v>118046000</v>
      </c>
      <c r="H68" s="86">
        <f t="shared" si="22"/>
        <v>64810000</v>
      </c>
      <c r="I68" s="86">
        <f t="shared" si="22"/>
        <v>53697000</v>
      </c>
      <c r="J68" s="86">
        <f t="shared" si="22"/>
        <v>0</v>
      </c>
      <c r="K68" s="86">
        <f t="shared" si="22"/>
        <v>84809000</v>
      </c>
      <c r="L68" s="86">
        <f t="shared" si="22"/>
        <v>130000</v>
      </c>
      <c r="M68" s="86">
        <f t="shared" si="22"/>
        <v>879134000</v>
      </c>
    </row>
    <row r="69" spans="1:13" s="89" customFormat="1" ht="18.75" customHeight="1">
      <c r="A69" s="87">
        <f>A70+A71</f>
        <v>0</v>
      </c>
      <c r="B69" s="87"/>
      <c r="C69" s="90" t="s">
        <v>21</v>
      </c>
      <c r="D69" s="87">
        <f aca="true" t="shared" si="23" ref="D69:M69">D70+D71</f>
        <v>521252000</v>
      </c>
      <c r="E69" s="87">
        <f t="shared" si="23"/>
        <v>0</v>
      </c>
      <c r="F69" s="87">
        <f t="shared" si="23"/>
        <v>36390000</v>
      </c>
      <c r="G69" s="87">
        <f t="shared" si="23"/>
        <v>118046000</v>
      </c>
      <c r="H69" s="87">
        <f t="shared" si="23"/>
        <v>64810000</v>
      </c>
      <c r="I69" s="87">
        <f t="shared" si="23"/>
        <v>53697000</v>
      </c>
      <c r="J69" s="87">
        <f t="shared" si="23"/>
        <v>0</v>
      </c>
      <c r="K69" s="87">
        <f t="shared" si="23"/>
        <v>84809000</v>
      </c>
      <c r="L69" s="87">
        <f t="shared" si="23"/>
        <v>130000</v>
      </c>
      <c r="M69" s="87">
        <f t="shared" si="23"/>
        <v>879134000</v>
      </c>
    </row>
    <row r="70" spans="1:13" s="89" customFormat="1" ht="18.75" customHeight="1">
      <c r="A70" s="91"/>
      <c r="B70" s="87"/>
      <c r="C70" s="92" t="s">
        <v>12</v>
      </c>
      <c r="D70" s="91">
        <v>507510000</v>
      </c>
      <c r="E70" s="91"/>
      <c r="F70" s="91">
        <v>35221000</v>
      </c>
      <c r="G70" s="91">
        <v>114907000</v>
      </c>
      <c r="H70" s="91">
        <v>63104000</v>
      </c>
      <c r="I70" s="91">
        <v>52638000</v>
      </c>
      <c r="J70" s="91"/>
      <c r="K70" s="91">
        <v>83637000</v>
      </c>
      <c r="L70" s="91">
        <v>130000</v>
      </c>
      <c r="M70" s="87">
        <f>SUM(D70:L70)</f>
        <v>857147000</v>
      </c>
    </row>
    <row r="71" spans="1:13" s="89" customFormat="1" ht="18.75" customHeight="1">
      <c r="A71" s="91"/>
      <c r="B71" s="87"/>
      <c r="C71" s="93" t="s">
        <v>49</v>
      </c>
      <c r="D71" s="91">
        <v>13742000</v>
      </c>
      <c r="E71" s="91"/>
      <c r="F71" s="91">
        <v>1169000</v>
      </c>
      <c r="G71" s="91">
        <v>3139000</v>
      </c>
      <c r="H71" s="91">
        <v>1706000</v>
      </c>
      <c r="I71" s="91">
        <v>1059000</v>
      </c>
      <c r="J71" s="91"/>
      <c r="K71" s="91">
        <v>1172000</v>
      </c>
      <c r="L71" s="91"/>
      <c r="M71" s="87">
        <f>SUM(D71:L71)</f>
        <v>21987000</v>
      </c>
    </row>
    <row r="72" spans="1:13" s="89" customFormat="1" ht="15.75" customHeight="1">
      <c r="A72" s="87"/>
      <c r="B72" s="87"/>
      <c r="C72" s="93"/>
      <c r="D72" s="87"/>
      <c r="E72" s="87"/>
      <c r="F72" s="87"/>
      <c r="G72" s="87"/>
      <c r="H72" s="87"/>
      <c r="I72" s="87"/>
      <c r="J72" s="87"/>
      <c r="K72" s="87"/>
      <c r="L72" s="87"/>
      <c r="M72" s="87"/>
    </row>
    <row r="73" spans="1:13" s="89" customFormat="1" ht="18" customHeight="1">
      <c r="A73" s="86">
        <f>A74</f>
        <v>0</v>
      </c>
      <c r="B73" s="87"/>
      <c r="C73" s="116" t="s">
        <v>61</v>
      </c>
      <c r="D73" s="86">
        <f aca="true" t="shared" si="24" ref="D73:M73">D74</f>
        <v>1246882000</v>
      </c>
      <c r="E73" s="86">
        <f t="shared" si="24"/>
        <v>110335000</v>
      </c>
      <c r="F73" s="86">
        <f t="shared" si="24"/>
        <v>66284000</v>
      </c>
      <c r="G73" s="86">
        <f t="shared" si="24"/>
        <v>1513000</v>
      </c>
      <c r="H73" s="86">
        <f t="shared" si="24"/>
        <v>418640000</v>
      </c>
      <c r="I73" s="86">
        <f t="shared" si="24"/>
        <v>186108000</v>
      </c>
      <c r="J73" s="86">
        <f t="shared" si="24"/>
        <v>0</v>
      </c>
      <c r="K73" s="86">
        <f t="shared" si="24"/>
        <v>227757000</v>
      </c>
      <c r="L73" s="86">
        <f t="shared" si="24"/>
        <v>77000</v>
      </c>
      <c r="M73" s="86">
        <f t="shared" si="24"/>
        <v>2257596000</v>
      </c>
    </row>
    <row r="74" spans="1:13" s="89" customFormat="1" ht="18.75" customHeight="1">
      <c r="A74" s="98">
        <f>A75+A76</f>
        <v>0</v>
      </c>
      <c r="B74" s="98"/>
      <c r="C74" s="90" t="s">
        <v>22</v>
      </c>
      <c r="D74" s="87">
        <f aca="true" t="shared" si="25" ref="D74:M74">D75+D76</f>
        <v>1246882000</v>
      </c>
      <c r="E74" s="87">
        <f t="shared" si="25"/>
        <v>110335000</v>
      </c>
      <c r="F74" s="87">
        <f t="shared" si="25"/>
        <v>66284000</v>
      </c>
      <c r="G74" s="87">
        <f t="shared" si="25"/>
        <v>1513000</v>
      </c>
      <c r="H74" s="87">
        <f t="shared" si="25"/>
        <v>418640000</v>
      </c>
      <c r="I74" s="87">
        <f t="shared" si="25"/>
        <v>186108000</v>
      </c>
      <c r="J74" s="87">
        <f t="shared" si="25"/>
        <v>0</v>
      </c>
      <c r="K74" s="87">
        <f t="shared" si="25"/>
        <v>227757000</v>
      </c>
      <c r="L74" s="87">
        <f t="shared" si="25"/>
        <v>77000</v>
      </c>
      <c r="M74" s="87">
        <f t="shared" si="25"/>
        <v>2257596000</v>
      </c>
    </row>
    <row r="75" spans="1:13" s="89" customFormat="1" ht="18.75" customHeight="1">
      <c r="A75" s="97"/>
      <c r="B75" s="98"/>
      <c r="C75" s="92" t="s">
        <v>12</v>
      </c>
      <c r="D75" s="97">
        <v>1246882000</v>
      </c>
      <c r="E75" s="97">
        <v>110335000</v>
      </c>
      <c r="F75" s="97">
        <v>66284000</v>
      </c>
      <c r="G75" s="97">
        <v>1513000</v>
      </c>
      <c r="H75" s="97">
        <v>418640000</v>
      </c>
      <c r="I75" s="97">
        <v>186108000</v>
      </c>
      <c r="J75" s="97">
        <v>0</v>
      </c>
      <c r="K75" s="97">
        <v>227757000</v>
      </c>
      <c r="L75" s="97">
        <v>77000</v>
      </c>
      <c r="M75" s="98">
        <f>SUM(D75:L75)</f>
        <v>2257596000</v>
      </c>
    </row>
    <row r="76" spans="1:13" s="89" customFormat="1" ht="18.75" customHeight="1">
      <c r="A76" s="97"/>
      <c r="B76" s="98"/>
      <c r="C76" s="93" t="s">
        <v>49</v>
      </c>
      <c r="D76" s="97"/>
      <c r="E76" s="97"/>
      <c r="F76" s="97"/>
      <c r="G76" s="97"/>
      <c r="H76" s="97"/>
      <c r="I76" s="97"/>
      <c r="J76" s="97"/>
      <c r="K76" s="97"/>
      <c r="L76" s="97"/>
      <c r="M76" s="98">
        <f>SUM(D76:L76)</f>
        <v>0</v>
      </c>
    </row>
    <row r="77" spans="1:13" s="89" customFormat="1" ht="15" customHeight="1">
      <c r="A77" s="98"/>
      <c r="B77" s="98"/>
      <c r="C77" s="90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1:13" s="89" customFormat="1" ht="18" customHeight="1">
      <c r="A78" s="86">
        <f>A79</f>
        <v>0</v>
      </c>
      <c r="B78" s="87"/>
      <c r="C78" s="116" t="s">
        <v>62</v>
      </c>
      <c r="D78" s="86">
        <f aca="true" t="shared" si="26" ref="D78:M78">D79</f>
        <v>1981854000</v>
      </c>
      <c r="E78" s="86">
        <f t="shared" si="26"/>
        <v>189270000</v>
      </c>
      <c r="F78" s="86">
        <f t="shared" si="26"/>
        <v>78824000</v>
      </c>
      <c r="G78" s="86">
        <f t="shared" si="26"/>
        <v>1668000</v>
      </c>
      <c r="H78" s="86">
        <f t="shared" si="26"/>
        <v>621404000</v>
      </c>
      <c r="I78" s="86">
        <f t="shared" si="26"/>
        <v>273951000</v>
      </c>
      <c r="J78" s="86">
        <f t="shared" si="26"/>
        <v>13691000</v>
      </c>
      <c r="K78" s="86">
        <f t="shared" si="26"/>
        <v>366818000</v>
      </c>
      <c r="L78" s="86">
        <f t="shared" si="26"/>
        <v>156000</v>
      </c>
      <c r="M78" s="86">
        <f t="shared" si="26"/>
        <v>3527636000</v>
      </c>
    </row>
    <row r="79" spans="1:13" s="89" customFormat="1" ht="18.75" customHeight="1">
      <c r="A79" s="87">
        <f>A80+A81</f>
        <v>0</v>
      </c>
      <c r="B79" s="87"/>
      <c r="C79" s="90" t="s">
        <v>23</v>
      </c>
      <c r="D79" s="87">
        <f aca="true" t="shared" si="27" ref="D79:M79">D80+D81</f>
        <v>1981854000</v>
      </c>
      <c r="E79" s="87">
        <f t="shared" si="27"/>
        <v>189270000</v>
      </c>
      <c r="F79" s="87">
        <f t="shared" si="27"/>
        <v>78824000</v>
      </c>
      <c r="G79" s="87">
        <f t="shared" si="27"/>
        <v>1668000</v>
      </c>
      <c r="H79" s="87">
        <f t="shared" si="27"/>
        <v>621404000</v>
      </c>
      <c r="I79" s="87">
        <f t="shared" si="27"/>
        <v>273951000</v>
      </c>
      <c r="J79" s="87">
        <f t="shared" si="27"/>
        <v>13691000</v>
      </c>
      <c r="K79" s="87">
        <f t="shared" si="27"/>
        <v>366818000</v>
      </c>
      <c r="L79" s="87">
        <f t="shared" si="27"/>
        <v>156000</v>
      </c>
      <c r="M79" s="87">
        <f t="shared" si="27"/>
        <v>3527636000</v>
      </c>
    </row>
    <row r="80" spans="1:13" s="89" customFormat="1" ht="18.75" customHeight="1">
      <c r="A80" s="91"/>
      <c r="B80" s="87"/>
      <c r="C80" s="92" t="s">
        <v>12</v>
      </c>
      <c r="D80" s="91">
        <v>1981854000</v>
      </c>
      <c r="E80" s="91">
        <v>189270000</v>
      </c>
      <c r="F80" s="91">
        <v>78824000</v>
      </c>
      <c r="G80" s="91">
        <v>1668000</v>
      </c>
      <c r="H80" s="91">
        <v>621404000</v>
      </c>
      <c r="I80" s="91">
        <v>273951000</v>
      </c>
      <c r="J80" s="91">
        <v>13691000</v>
      </c>
      <c r="K80" s="91">
        <v>366818000</v>
      </c>
      <c r="L80" s="91">
        <v>156000</v>
      </c>
      <c r="M80" s="87">
        <f>SUM(D80:L80)</f>
        <v>3527636000</v>
      </c>
    </row>
    <row r="81" spans="1:13" s="89" customFormat="1" ht="18.75" customHeight="1">
      <c r="A81" s="91"/>
      <c r="B81" s="87"/>
      <c r="C81" s="93" t="s">
        <v>49</v>
      </c>
      <c r="D81" s="91"/>
      <c r="E81" s="91"/>
      <c r="F81" s="91"/>
      <c r="G81" s="91"/>
      <c r="H81" s="91"/>
      <c r="I81" s="91"/>
      <c r="J81" s="91"/>
      <c r="K81" s="91"/>
      <c r="L81" s="91"/>
      <c r="M81" s="87">
        <f>SUM(D81:L81)</f>
        <v>0</v>
      </c>
    </row>
    <row r="82" spans="1:13" s="118" customFormat="1" ht="16.5" customHeight="1">
      <c r="A82" s="117"/>
      <c r="B82" s="117"/>
      <c r="C82" s="93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="119" customFormat="1" ht="15" customHeight="1"/>
    <row r="84" spans="1:13" s="122" customFormat="1" ht="21.75" customHeight="1" thickBot="1">
      <c r="A84" s="120">
        <f>A6+A11+A28+A48+A68+A73+A78</f>
        <v>7226615000</v>
      </c>
      <c r="B84" s="120"/>
      <c r="C84" s="121" t="s">
        <v>24</v>
      </c>
      <c r="D84" s="120">
        <f aca="true" t="shared" si="28" ref="D84:M84">D6+D11+D28+D48+D68+D73+D78</f>
        <v>98289882000</v>
      </c>
      <c r="E84" s="120">
        <f t="shared" si="28"/>
        <v>1844580000</v>
      </c>
      <c r="F84" s="120">
        <f t="shared" si="28"/>
        <v>9361034000</v>
      </c>
      <c r="G84" s="120">
        <f t="shared" si="28"/>
        <v>2827819000</v>
      </c>
      <c r="H84" s="120">
        <f t="shared" si="28"/>
        <v>30769166000</v>
      </c>
      <c r="I84" s="120">
        <f t="shared" si="28"/>
        <v>25042522000</v>
      </c>
      <c r="J84" s="120">
        <f t="shared" si="28"/>
        <v>101322000</v>
      </c>
      <c r="K84" s="120">
        <f t="shared" si="28"/>
        <v>13315070000</v>
      </c>
      <c r="L84" s="120">
        <f t="shared" si="28"/>
        <v>9325000</v>
      </c>
      <c r="M84" s="120">
        <f t="shared" si="28"/>
        <v>181560720000</v>
      </c>
    </row>
    <row r="85" ht="16.5" customHeight="1"/>
    <row r="86" ht="12" customHeight="1"/>
    <row r="87" ht="19.5" customHeight="1"/>
    <row r="88" ht="16.5" customHeight="1"/>
    <row r="89" ht="16.5" customHeight="1"/>
    <row r="90" ht="16.5" customHeight="1"/>
    <row r="91" ht="12" customHeight="1"/>
    <row r="92" ht="19.5" customHeight="1"/>
    <row r="93" ht="16.5" customHeight="1"/>
    <row r="94" ht="16.5" customHeight="1"/>
    <row r="95" ht="16.5" customHeight="1"/>
    <row r="96" ht="12" customHeight="1"/>
    <row r="97" ht="19.5" customHeight="1"/>
    <row r="98" ht="16.5" customHeight="1"/>
    <row r="99" ht="16.5" customHeight="1"/>
    <row r="100" ht="16.5" customHeight="1"/>
    <row r="101" ht="15" customHeight="1"/>
    <row r="102" ht="15" customHeight="1"/>
    <row r="103" ht="15" customHeight="1"/>
    <row r="104" ht="21.75" customHeight="1"/>
  </sheetData>
  <mergeCells count="7">
    <mergeCell ref="D1:G1"/>
    <mergeCell ref="H1:J1"/>
    <mergeCell ref="A3:B3"/>
    <mergeCell ref="C3:C4"/>
    <mergeCell ref="D3:G3"/>
    <mergeCell ref="H3:M3"/>
    <mergeCell ref="A4:B4"/>
  </mergeCells>
  <printOptions/>
  <pageMargins left="0.5511811023622047" right="0.5511811023622047" top="0.7086614173228347" bottom="0.7874015748031497" header="0.5118110236220472" footer="0.5118110236220472"/>
  <pageSetup horizontalDpi="600" verticalDpi="600" orientation="portrait" pageOrder="overThenDown" paperSize="9" scale="85" r:id="rId1"/>
  <rowBreaks count="1" manualBreakCount="1">
    <brk id="43" max="12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2009-05-11T10:18:55Z</cp:lastPrinted>
  <dcterms:created xsi:type="dcterms:W3CDTF">2008-04-18T01:40:15Z</dcterms:created>
  <dcterms:modified xsi:type="dcterms:W3CDTF">2009-05-11T10:19:14Z</dcterms:modified>
  <cp:category/>
  <cp:version/>
  <cp:contentType/>
  <cp:contentStatus/>
</cp:coreProperties>
</file>