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決算" sheetId="1" r:id="rId1"/>
    <sheet name="預算" sheetId="2" r:id="rId2"/>
  </sheets>
  <definedNames>
    <definedName name="_xlnm.Print_Area" localSheetId="0">'決算'!$A$1:$AN$48</definedName>
    <definedName name="_xlnm.Print_Area" localSheetId="1">'預算'!$A$1:$AN$45</definedName>
  </definedNames>
  <calcPr fullCalcOnLoad="1"/>
</workbook>
</file>

<file path=xl/sharedStrings.xml><?xml version="1.0" encoding="utf-8"?>
<sst xmlns="http://schemas.openxmlformats.org/spreadsheetml/2006/main" count="247" uniqueCount="109">
  <si>
    <t xml:space="preserve"> </t>
  </si>
  <si>
    <t>單位:新臺幣千元</t>
  </si>
  <si>
    <t>機關名稱</t>
  </si>
  <si>
    <t>算</t>
  </si>
  <si>
    <t>數</t>
  </si>
  <si>
    <r>
      <t>中</t>
    </r>
    <r>
      <rPr>
        <b/>
        <sz val="14"/>
        <rFont val="細明體"/>
        <family val="3"/>
      </rPr>
      <t>央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</si>
  <si>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t>地方政府</t>
  </si>
  <si>
    <r>
      <t>合</t>
    </r>
    <r>
      <rPr>
        <b/>
        <sz val="14"/>
        <rFont val="細明體"/>
        <family val="3"/>
      </rPr>
      <t>計</t>
    </r>
  </si>
  <si>
    <r>
      <t>營</t>
    </r>
    <r>
      <rPr>
        <b/>
        <sz val="14"/>
        <rFont val="細明體"/>
        <family val="3"/>
      </rPr>
      <t>業</t>
    </r>
    <r>
      <rPr>
        <b/>
        <sz val="14"/>
        <rFont val="細明體"/>
        <family val="3"/>
      </rPr>
      <t>總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及</t>
    </r>
    <r>
      <rPr>
        <b/>
        <sz val="14"/>
        <rFont val="細明體"/>
        <family val="3"/>
      </rPr>
      <t>盈</t>
    </r>
    <r>
      <rPr>
        <b/>
        <sz val="14"/>
        <rFont val="細明體"/>
        <family val="3"/>
      </rPr>
      <t>餘</t>
    </r>
    <r>
      <rPr>
        <b/>
        <sz val="14"/>
        <rFont val="細明體"/>
        <family val="3"/>
      </rPr>
      <t>分</t>
    </r>
    <r>
      <rPr>
        <b/>
        <sz val="14"/>
        <rFont val="細明體"/>
        <family val="3"/>
      </rPr>
      <t>配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</si>
  <si>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r>
      <t>資</t>
    </r>
    <r>
      <rPr>
        <b/>
        <sz val="14"/>
        <rFont val="細明體"/>
        <family val="3"/>
      </rPr>
      <t>本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</si>
  <si>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t>營業總支出及盈餘分配部分</t>
  </si>
  <si>
    <t>所得稅</t>
  </si>
  <si>
    <t>消費與
行為稅</t>
  </si>
  <si>
    <t>特別
稅課</t>
  </si>
  <si>
    <t>小計</t>
  </si>
  <si>
    <t>規費</t>
  </si>
  <si>
    <t>特別
稅課</t>
  </si>
  <si>
    <t>土地稅</t>
  </si>
  <si>
    <t>契稅</t>
  </si>
  <si>
    <t>房屋稅</t>
  </si>
  <si>
    <t>規費</t>
  </si>
  <si>
    <t>消費與
行為稅</t>
  </si>
  <si>
    <t>總計</t>
  </si>
  <si>
    <t>代徵營業稅</t>
  </si>
  <si>
    <t>代徵印花稅</t>
  </si>
  <si>
    <t>行  政  院  主  管</t>
  </si>
  <si>
    <t>中央銀行</t>
  </si>
  <si>
    <t>經  濟  部  主  管</t>
  </si>
  <si>
    <t>台灣糖業股份有限公司</t>
  </si>
  <si>
    <t>台灣電力股份有限公司</t>
  </si>
  <si>
    <t>漢翔航空工業股份有限公司</t>
  </si>
  <si>
    <t>財  政  部  主  管</t>
  </si>
  <si>
    <t>中國輸出入銀行</t>
  </si>
  <si>
    <t>中央存款保險股份有限公司</t>
  </si>
  <si>
    <t>臺灣土地銀行股份有限公司</t>
  </si>
  <si>
    <t>財政部印刷廠</t>
  </si>
  <si>
    <t>臺灣菸酒股份有限公司</t>
  </si>
  <si>
    <t>交  通  部  主  管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</si>
  <si>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</si>
  <si>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</si>
  <si>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</si>
  <si>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</si>
  <si>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</si>
  <si>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</si>
  <si>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>榮民工程股份有限公司</t>
  </si>
  <si>
    <t>行政院勞工委員會主管</t>
  </si>
  <si>
    <t>勞工保險局</t>
  </si>
  <si>
    <t>行政院衛生署主管</t>
  </si>
  <si>
    <t>中央健康保險局</t>
  </si>
  <si>
    <t xml:space="preserve">   總           計</t>
  </si>
  <si>
    <t xml:space="preserve">丁6 、 繳  納  各  項  稅  捐      </t>
  </si>
  <si>
    <t xml:space="preserve">丁6 、 繳  納  各  項  稅  捐  </t>
  </si>
  <si>
    <t>及 規 費 綜 計 表 (續)</t>
  </si>
  <si>
    <t>預</t>
  </si>
  <si>
    <r>
      <t>外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國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</si>
  <si>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r>
      <t>營</t>
    </r>
    <r>
      <rPr>
        <b/>
        <sz val="14"/>
        <rFont val="細明體"/>
        <family val="3"/>
      </rPr>
      <t>業</t>
    </r>
    <r>
      <rPr>
        <b/>
        <sz val="14"/>
        <rFont val="細明體"/>
        <family val="3"/>
      </rPr>
      <t>總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及</t>
    </r>
    <r>
      <rPr>
        <b/>
        <sz val="14"/>
        <rFont val="細明體"/>
        <family val="3"/>
      </rPr>
      <t>盈</t>
    </r>
    <r>
      <rPr>
        <b/>
        <sz val="14"/>
        <rFont val="細明體"/>
        <family val="3"/>
      </rPr>
      <t>餘</t>
    </r>
    <r>
      <rPr>
        <b/>
        <sz val="14"/>
        <rFont val="細明體"/>
        <family val="3"/>
      </rPr>
      <t>分</t>
    </r>
    <r>
      <rPr>
        <b/>
        <sz val="14"/>
        <rFont val="細明體"/>
        <family val="3"/>
      </rPr>
      <t>配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</si>
  <si>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</si>
  <si>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</si>
  <si>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</si>
  <si>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</si>
  <si>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</si>
  <si>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總           計</t>
  </si>
  <si>
    <t xml:space="preserve">丁6 、 繳納各項稅捐    </t>
  </si>
  <si>
    <t>及規費綜計表</t>
  </si>
  <si>
    <t>丁6 、 繳納各項稅捐</t>
  </si>
  <si>
    <t>及規費綜計表 (續)</t>
  </si>
  <si>
    <t>機關名稱</t>
  </si>
  <si>
    <t>決</t>
  </si>
  <si>
    <t>算</t>
  </si>
  <si>
    <t>數</t>
  </si>
  <si>
    <r>
      <t>中</t>
    </r>
    <r>
      <rPr>
        <b/>
        <sz val="14"/>
        <rFont val="細明體"/>
        <family val="3"/>
      </rPr>
      <t>央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</si>
  <si>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t>地方政府</t>
  </si>
  <si>
    <r>
      <t>外</t>
    </r>
    <r>
      <rPr>
        <b/>
        <sz val="14"/>
        <rFont val="細明體"/>
        <family val="3"/>
      </rPr>
      <t>國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</si>
  <si>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r>
      <t>合</t>
    </r>
    <r>
      <rPr>
        <b/>
        <sz val="14"/>
        <rFont val="細明體"/>
        <family val="3"/>
      </rPr>
      <t>計</t>
    </r>
  </si>
  <si>
    <r>
      <t>營</t>
    </r>
    <r>
      <rPr>
        <b/>
        <sz val="14"/>
        <rFont val="細明體"/>
        <family val="3"/>
      </rPr>
      <t>業</t>
    </r>
    <r>
      <rPr>
        <b/>
        <sz val="14"/>
        <rFont val="細明體"/>
        <family val="3"/>
      </rPr>
      <t>總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及</t>
    </r>
    <r>
      <rPr>
        <b/>
        <sz val="14"/>
        <rFont val="細明體"/>
        <family val="3"/>
      </rPr>
      <t>盈</t>
    </r>
    <r>
      <rPr>
        <b/>
        <sz val="14"/>
        <rFont val="細明體"/>
        <family val="3"/>
      </rPr>
      <t>餘</t>
    </r>
    <r>
      <rPr>
        <b/>
        <sz val="14"/>
        <rFont val="細明體"/>
        <family val="3"/>
      </rPr>
      <t>分</t>
    </r>
    <r>
      <rPr>
        <b/>
        <sz val="14"/>
        <rFont val="細明體"/>
        <family val="3"/>
      </rPr>
      <t>配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</si>
  <si>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r>
      <t>資</t>
    </r>
    <r>
      <rPr>
        <b/>
        <sz val="14"/>
        <rFont val="細明體"/>
        <family val="3"/>
      </rPr>
      <t>本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</si>
  <si>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t>營業總支出及盈餘分配部分</t>
  </si>
  <si>
    <t>小計</t>
  </si>
  <si>
    <t>規費</t>
  </si>
  <si>
    <t>特別
稅課</t>
  </si>
  <si>
    <t>消費與
行為稅</t>
  </si>
  <si>
    <t>代徵印花稅</t>
  </si>
  <si>
    <t>行  政  院  主  管</t>
  </si>
  <si>
    <t>經  濟  部  主  管</t>
  </si>
  <si>
    <t>台灣糖業股份有限公司</t>
  </si>
  <si>
    <t>台灣中油股份有限公司</t>
  </si>
  <si>
    <t>台灣電力股份有限公司</t>
  </si>
  <si>
    <t>台灣自來水股份有限公司</t>
  </si>
  <si>
    <t>財  政  部  主  管</t>
  </si>
  <si>
    <t>臺灣金融控股股份有限公司</t>
  </si>
  <si>
    <t>臺灣土地銀行股份有限公司</t>
  </si>
  <si>
    <t>臺灣菸酒股份有限公司</t>
  </si>
  <si>
    <t>交  通  部  主  管</t>
  </si>
  <si>
    <t>臺灣郵政股份有限公司
（中華郵政股份有限公司）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</si>
  <si>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</si>
  <si>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</si>
  <si>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</si>
  <si>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</si>
  <si>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</si>
  <si>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</si>
  <si>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>及  規  費  綜  計  表 (續)</t>
  </si>
  <si>
    <t>台灣中油股份有限公司</t>
  </si>
  <si>
    <t>台灣自來水股份有限公司</t>
  </si>
  <si>
    <t>臺灣金融控股股份有限公司</t>
  </si>
  <si>
    <t>臺灣郵政股份有限公司
（中華郵政股份有限公司）</t>
  </si>
  <si>
    <t>消費與行為稅(千元)</t>
  </si>
  <si>
    <t>註：本表未包括代徵營業稅40,422,396千元(其中臺糖公司1,439,013千元、中油公司40,008,319千元、臺電公司-4,018,025千元、漢翔公司306,749</t>
  </si>
  <si>
    <r>
      <t xml:space="preserve">        </t>
    </r>
    <r>
      <rPr>
        <sz val="14"/>
        <rFont val="細明體"/>
        <family val="3"/>
      </rPr>
      <t>千元、自來水公司</t>
    </r>
    <r>
      <rPr>
        <sz val="14"/>
        <rFont val="Times New Roman"/>
        <family val="1"/>
      </rPr>
      <t>611,303</t>
    </r>
    <r>
      <rPr>
        <sz val="14"/>
        <rFont val="細明體"/>
        <family val="3"/>
      </rPr>
      <t>千元、財政部印刷廠</t>
    </r>
    <r>
      <rPr>
        <sz val="14"/>
        <rFont val="Times New Roman"/>
        <family val="1"/>
      </rPr>
      <t>11,699</t>
    </r>
    <r>
      <rPr>
        <sz val="14"/>
        <rFont val="細明體"/>
        <family val="3"/>
      </rPr>
      <t>千元、菸酒公司</t>
    </r>
    <r>
      <rPr>
        <sz val="14"/>
        <rFont val="Times New Roman"/>
        <family val="1"/>
      </rPr>
      <t>1,904,913</t>
    </r>
    <r>
      <rPr>
        <sz val="14"/>
        <rFont val="細明體"/>
        <family val="3"/>
      </rPr>
      <t>千元、中華郵政公司</t>
    </r>
    <r>
      <rPr>
        <sz val="14"/>
        <rFont val="Times New Roman"/>
        <family val="1"/>
      </rPr>
      <t>78,372</t>
    </r>
    <r>
      <rPr>
        <sz val="14"/>
        <rFont val="細明體"/>
        <family val="3"/>
      </rPr>
      <t>千元、榮民工程工司</t>
    </r>
    <r>
      <rPr>
        <sz val="14"/>
        <rFont val="Times New Roman"/>
        <family val="1"/>
      </rPr>
      <t>80,053</t>
    </r>
    <r>
      <rPr>
        <sz val="14"/>
        <rFont val="細明體"/>
        <family val="3"/>
      </rPr>
      <t>千元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，臺灣</t>
    </r>
  </si>
  <si>
    <t xml:space="preserve">    菸酒公司代徵菸品健康福利捐7,884,866千元及所得稅利益27,669,562千元(中油公司18,793,132千元、臺電公司25,790,430千元)。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</si>
</sst>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#,##0_-;\-#,##0_-;_-\ &quot;&quot;_-"/>
  </numFmts>
  <fonts count="27">
    <font>
      <sz val="12"/>
      <name val="新細明體"/>
      <family val="1"/>
    </font>
    <font>
      <sz val="16"/>
      <name val="細明體"/>
      <family val="3"/>
    </font>
    <font>
      <sz val="12"/>
      <name val="Helv"/>
      <family val="2"/>
    </font>
    <font>
      <sz val="9"/>
      <name val="新細明體"/>
      <family val="1"/>
    </font>
    <font>
      <sz val="12"/>
      <name val="細明體"/>
      <family val="3"/>
    </font>
    <font>
      <sz val="14"/>
      <name val="細明體"/>
      <family val="3"/>
    </font>
    <font>
      <sz val="32"/>
      <name val="Helv"/>
      <family val="2"/>
    </font>
    <font>
      <b/>
      <sz val="32"/>
      <name val="新細明體"/>
      <family val="1"/>
    </font>
    <font>
      <b/>
      <sz val="14"/>
      <color indexed="12"/>
      <name val="Times New Roman"/>
      <family val="1"/>
    </font>
    <font>
      <sz val="9"/>
      <name val="細明體"/>
      <family val="3"/>
    </font>
    <font>
      <sz val="32"/>
      <name val="細明體"/>
      <family val="3"/>
    </font>
    <font>
      <sz val="8"/>
      <name val="Helv"/>
      <family val="2"/>
    </font>
    <font>
      <sz val="10"/>
      <name val="華康中黑體"/>
      <family val="3"/>
    </font>
    <font>
      <b/>
      <sz val="14"/>
      <name val="細明體"/>
      <family val="3"/>
    </font>
    <font>
      <b/>
      <sz val="14"/>
      <name val="華康中黑體"/>
      <family val="3"/>
    </font>
    <font>
      <b/>
      <sz val="14"/>
      <name val="Times New Roman"/>
      <family val="1"/>
    </font>
    <font>
      <b/>
      <sz val="12"/>
      <name val="Helv"/>
      <family val="2"/>
    </font>
    <font>
      <sz val="12"/>
      <name val="Times New Roman"/>
      <family val="1"/>
    </font>
    <font>
      <sz val="14"/>
      <name val="Helv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新細明體"/>
      <family val="1"/>
    </font>
    <font>
      <b/>
      <sz val="13"/>
      <name val="華康中黑體"/>
      <family val="3"/>
    </font>
    <font>
      <sz val="14"/>
      <name val="華康中黑體"/>
      <family val="3"/>
    </font>
    <font>
      <sz val="9"/>
      <name val="Helv"/>
      <family val="2"/>
    </font>
    <font>
      <b/>
      <sz val="36"/>
      <name val="新細明體"/>
      <family val="1"/>
    </font>
    <font>
      <sz val="12"/>
      <color indexed="10"/>
      <name val="Helv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 vertical="center"/>
    </xf>
    <xf numFmtId="176" fontId="1" fillId="0" borderId="0" xfId="15" applyNumberFormat="1" applyFont="1" applyAlignment="1" applyProtection="1" quotePrefix="1">
      <alignment horizontal="left"/>
      <protection/>
    </xf>
    <xf numFmtId="176" fontId="2" fillId="0" borderId="0" xfId="15" applyNumberFormat="1" applyFont="1" applyProtection="1">
      <alignment/>
      <protection/>
    </xf>
    <xf numFmtId="176" fontId="2" fillId="0" borderId="0" xfId="15" applyNumberFormat="1" applyFont="1" applyAlignment="1" applyProtection="1">
      <alignment/>
      <protection/>
    </xf>
    <xf numFmtId="176" fontId="4" fillId="0" borderId="0" xfId="15" applyNumberFormat="1" applyFont="1" applyAlignment="1" applyProtection="1" quotePrefix="1">
      <alignment horizontal="centerContinuous"/>
      <protection/>
    </xf>
    <xf numFmtId="176" fontId="2" fillId="0" borderId="0" xfId="15" applyNumberFormat="1" applyFont="1" applyAlignment="1" applyProtection="1">
      <alignment horizontal="center"/>
      <protection/>
    </xf>
    <xf numFmtId="176" fontId="5" fillId="0" borderId="0" xfId="15" applyNumberFormat="1" applyFont="1" applyAlignment="1" applyProtection="1" quotePrefix="1">
      <alignment horizontal="right"/>
      <protection/>
    </xf>
    <xf numFmtId="176" fontId="1" fillId="0" borderId="0" xfId="15" applyNumberFormat="1" applyFont="1" applyAlignment="1" applyProtection="1">
      <alignment horizontal="right"/>
      <protection/>
    </xf>
    <xf numFmtId="176" fontId="6" fillId="0" borderId="0" xfId="15" applyNumberFormat="1" applyFont="1" applyProtection="1">
      <alignment/>
      <protection/>
    </xf>
    <xf numFmtId="176" fontId="10" fillId="0" borderId="0" xfId="15" applyNumberFormat="1" applyFont="1" applyAlignment="1" applyProtection="1" quotePrefix="1">
      <alignment horizontal="left"/>
      <protection/>
    </xf>
    <xf numFmtId="176" fontId="10" fillId="0" borderId="0" xfId="15" applyNumberFormat="1" applyFont="1" applyAlignment="1" applyProtection="1" quotePrefix="1">
      <alignment horizontal="right"/>
      <protection/>
    </xf>
    <xf numFmtId="176" fontId="10" fillId="0" borderId="0" xfId="15" applyNumberFormat="1" applyFont="1" applyAlignment="1" applyProtection="1">
      <alignment horizontal="right"/>
      <protection/>
    </xf>
    <xf numFmtId="176" fontId="11" fillId="0" borderId="0" xfId="15" applyNumberFormat="1" applyFont="1" applyBorder="1" applyAlignment="1" applyProtection="1">
      <alignment horizontal="left"/>
      <protection/>
    </xf>
    <xf numFmtId="176" fontId="2" fillId="0" borderId="1" xfId="15" applyNumberFormat="1" applyFont="1" applyBorder="1" applyProtection="1">
      <alignment/>
      <protection/>
    </xf>
    <xf numFmtId="176" fontId="2" fillId="0" borderId="0" xfId="15" applyNumberFormat="1" applyFont="1" applyBorder="1" applyProtection="1">
      <alignment/>
      <protection/>
    </xf>
    <xf numFmtId="176" fontId="5" fillId="0" borderId="0" xfId="15" applyNumberFormat="1" applyFont="1" applyAlignment="1" applyProtection="1">
      <alignment horizontal="left" vertical="top"/>
      <protection/>
    </xf>
    <xf numFmtId="176" fontId="12" fillId="0" borderId="0" xfId="15" applyNumberFormat="1" applyFont="1" applyProtection="1">
      <alignment/>
      <protection/>
    </xf>
    <xf numFmtId="176" fontId="5" fillId="0" borderId="0" xfId="15" applyNumberFormat="1" applyFont="1" applyAlignment="1" applyProtection="1">
      <alignment horizontal="right" vertical="top"/>
      <protection/>
    </xf>
    <xf numFmtId="176" fontId="13" fillId="0" borderId="2" xfId="15" applyNumberFormat="1" applyFont="1" applyBorder="1" applyAlignment="1" applyProtection="1">
      <alignment horizontal="center" vertical="center"/>
      <protection/>
    </xf>
    <xf numFmtId="176" fontId="2" fillId="0" borderId="3" xfId="15" applyNumberFormat="1" applyFont="1" applyBorder="1" applyAlignment="1" applyProtection="1">
      <alignment/>
      <protection/>
    </xf>
    <xf numFmtId="176" fontId="13" fillId="0" borderId="3" xfId="15" applyNumberFormat="1" applyFont="1" applyBorder="1" applyAlignment="1" applyProtection="1">
      <alignment/>
      <protection/>
    </xf>
    <xf numFmtId="176" fontId="13" fillId="0" borderId="0" xfId="15" applyNumberFormat="1" applyFont="1" applyProtection="1">
      <alignment/>
      <protection/>
    </xf>
    <xf numFmtId="176" fontId="13" fillId="0" borderId="4" xfId="15" applyNumberFormat="1" applyFont="1" applyBorder="1" applyAlignment="1" applyProtection="1">
      <alignment horizontal="distributed" vertical="center" wrapText="1"/>
      <protection/>
    </xf>
    <xf numFmtId="176" fontId="13" fillId="0" borderId="5" xfId="15" applyNumberFormat="1" applyFont="1" applyBorder="1" applyAlignment="1" applyProtection="1">
      <alignment horizontal="distributed" vertical="center" wrapText="1"/>
      <protection/>
    </xf>
    <xf numFmtId="176" fontId="13" fillId="0" borderId="1" xfId="15" applyNumberFormat="1" applyFont="1" applyBorder="1" applyProtection="1">
      <alignment/>
      <protection/>
    </xf>
    <xf numFmtId="176" fontId="13" fillId="0" borderId="0" xfId="15" applyNumberFormat="1" applyFont="1" applyBorder="1" applyAlignment="1" applyProtection="1" quotePrefix="1">
      <alignment horizontal="left" vertical="center"/>
      <protection/>
    </xf>
    <xf numFmtId="176" fontId="13" fillId="0" borderId="0" xfId="15" applyNumberFormat="1" applyFont="1" applyBorder="1" applyAlignment="1" applyProtection="1">
      <alignment horizontal="centerContinuous" vertical="center" wrapText="1"/>
      <protection/>
    </xf>
    <xf numFmtId="176" fontId="13" fillId="0" borderId="0" xfId="15" applyNumberFormat="1" applyFont="1" applyBorder="1" applyAlignment="1">
      <alignment horizontal="center" vertical="center"/>
      <protection/>
    </xf>
    <xf numFmtId="176" fontId="13" fillId="0" borderId="0" xfId="15" applyNumberFormat="1" applyFont="1" applyBorder="1" applyAlignment="1" applyProtection="1" quotePrefix="1">
      <alignment horizontal="center" vertical="center"/>
      <protection/>
    </xf>
    <xf numFmtId="176" fontId="13" fillId="0" borderId="0" xfId="15" applyNumberFormat="1" applyFont="1" applyBorder="1" applyAlignment="1" applyProtection="1">
      <alignment horizontal="left" vertical="center"/>
      <protection/>
    </xf>
    <xf numFmtId="176" fontId="13" fillId="0" borderId="0" xfId="15" applyNumberFormat="1" applyFont="1" applyBorder="1" applyAlignment="1" applyProtection="1">
      <alignment vertical="center"/>
      <protection/>
    </xf>
    <xf numFmtId="176" fontId="13" fillId="0" borderId="0" xfId="15" applyNumberFormat="1" applyFont="1" applyBorder="1" applyAlignment="1" applyProtection="1">
      <alignment horizontal="distributed" vertical="center"/>
      <protection/>
    </xf>
    <xf numFmtId="176" fontId="13" fillId="0" borderId="0" xfId="15" applyNumberFormat="1" applyFont="1" applyBorder="1" applyAlignment="1" applyProtection="1">
      <alignment horizontal="center" vertical="center"/>
      <protection/>
    </xf>
    <xf numFmtId="176" fontId="13" fillId="0" borderId="0" xfId="15" applyNumberFormat="1" applyFont="1" applyAlignment="1">
      <alignment vertical="center"/>
      <protection/>
    </xf>
    <xf numFmtId="176" fontId="14" fillId="0" borderId="0" xfId="15" applyNumberFormat="1" applyFont="1" applyAlignment="1" applyProtection="1">
      <alignment horizontal="center" vertical="center"/>
      <protection/>
    </xf>
    <xf numFmtId="176" fontId="15" fillId="0" borderId="0" xfId="15" applyNumberFormat="1" applyFont="1" applyAlignment="1" applyProtection="1">
      <alignment vertical="center"/>
      <protection/>
    </xf>
    <xf numFmtId="176" fontId="16" fillId="0" borderId="0" xfId="15" applyNumberFormat="1" applyFont="1" applyAlignment="1" applyProtection="1">
      <alignment vertical="center"/>
      <protection/>
    </xf>
    <xf numFmtId="176" fontId="5" fillId="0" borderId="0" xfId="15" applyNumberFormat="1" applyFont="1" applyAlignment="1" applyProtection="1" quotePrefix="1">
      <alignment horizontal="distributed" vertical="center"/>
      <protection/>
    </xf>
    <xf numFmtId="176" fontId="17" fillId="0" borderId="0" xfId="15" applyNumberFormat="1" applyFont="1" applyAlignment="1" applyProtection="1">
      <alignment vertical="center"/>
      <protection locked="0"/>
    </xf>
    <xf numFmtId="176" fontId="17" fillId="0" borderId="0" xfId="15" applyNumberFormat="1" applyFont="1" applyAlignment="1" applyProtection="1">
      <alignment vertical="center"/>
      <protection/>
    </xf>
    <xf numFmtId="176" fontId="17" fillId="0" borderId="0" xfId="15" applyNumberFormat="1" applyFont="1" applyAlignment="1" applyProtection="1">
      <alignment horizontal="right" vertical="center"/>
      <protection/>
    </xf>
    <xf numFmtId="176" fontId="2" fillId="0" borderId="0" xfId="15" applyNumberFormat="1" applyFont="1" applyAlignment="1" applyProtection="1">
      <alignment vertical="center"/>
      <protection locked="0"/>
    </xf>
    <xf numFmtId="176" fontId="2" fillId="0" borderId="0" xfId="15" applyNumberFormat="1" applyFont="1" applyAlignment="1">
      <alignment vertical="center"/>
      <protection/>
    </xf>
    <xf numFmtId="176" fontId="18" fillId="0" borderId="0" xfId="15" applyNumberFormat="1" applyFont="1" applyAlignment="1" applyProtection="1">
      <alignment horizontal="distributed" vertical="center"/>
      <protection/>
    </xf>
    <xf numFmtId="176" fontId="19" fillId="0" borderId="0" xfId="15" applyNumberFormat="1" applyFont="1" applyAlignment="1" applyProtection="1">
      <alignment vertical="center"/>
      <protection/>
    </xf>
    <xf numFmtId="176" fontId="18" fillId="0" borderId="0" xfId="15" applyNumberFormat="1" applyFont="1" applyAlignment="1" applyProtection="1">
      <alignment horizontal="right" vertical="center"/>
      <protection/>
    </xf>
    <xf numFmtId="176" fontId="20" fillId="0" borderId="0" xfId="15" applyNumberFormat="1" applyFont="1" applyAlignment="1" applyProtection="1">
      <alignment vertical="center"/>
      <protection/>
    </xf>
    <xf numFmtId="176" fontId="5" fillId="0" borderId="0" xfId="15" applyNumberFormat="1" applyFont="1" applyFill="1" applyAlignment="1" applyProtection="1" quotePrefix="1">
      <alignment horizontal="distributed" vertical="center"/>
      <protection/>
    </xf>
    <xf numFmtId="176" fontId="17" fillId="0" borderId="0" xfId="15" applyNumberFormat="1" applyFont="1" applyFill="1" applyAlignment="1" applyProtection="1">
      <alignment vertical="center"/>
      <protection locked="0"/>
    </xf>
    <xf numFmtId="176" fontId="17" fillId="0" borderId="0" xfId="15" applyNumberFormat="1" applyFont="1" applyFill="1" applyAlignment="1" applyProtection="1">
      <alignment vertical="center"/>
      <protection/>
    </xf>
    <xf numFmtId="176" fontId="17" fillId="0" borderId="0" xfId="15" applyNumberFormat="1" applyFont="1" applyFill="1" applyAlignment="1" applyProtection="1">
      <alignment horizontal="right" vertical="center"/>
      <protection/>
    </xf>
    <xf numFmtId="176" fontId="2" fillId="0" borderId="0" xfId="15" applyNumberFormat="1" applyFont="1" applyFill="1" applyAlignment="1" applyProtection="1">
      <alignment vertical="center"/>
      <protection locked="0"/>
    </xf>
    <xf numFmtId="176" fontId="2" fillId="0" borderId="0" xfId="15" applyNumberFormat="1" applyFont="1" applyFill="1" applyAlignment="1">
      <alignment vertical="center"/>
      <protection/>
    </xf>
    <xf numFmtId="176" fontId="5" fillId="0" borderId="0" xfId="15" applyNumberFormat="1" applyFont="1" applyAlignment="1" applyProtection="1" quotePrefix="1">
      <alignment horizontal="distributed" vertical="center" wrapText="1"/>
      <protection/>
    </xf>
    <xf numFmtId="176" fontId="21" fillId="0" borderId="0" xfId="15" applyNumberFormat="1" applyFont="1" applyAlignment="1" applyProtection="1">
      <alignment horizontal="distributed" vertical="center" wrapText="1"/>
      <protection/>
    </xf>
    <xf numFmtId="176" fontId="2" fillId="0" borderId="0" xfId="15" applyNumberFormat="1" applyFont="1" applyAlignment="1" applyProtection="1">
      <alignment horizontal="distributed" vertical="center"/>
      <protection/>
    </xf>
    <xf numFmtId="176" fontId="2" fillId="0" borderId="0" xfId="15" applyNumberFormat="1" applyFont="1" applyAlignment="1" applyProtection="1">
      <alignment horizontal="right" vertical="center"/>
      <protection/>
    </xf>
    <xf numFmtId="176" fontId="2" fillId="0" borderId="0" xfId="15" applyNumberFormat="1" applyFont="1" applyAlignment="1" applyProtection="1">
      <alignment vertical="center"/>
      <protection/>
    </xf>
    <xf numFmtId="176" fontId="5" fillId="0" borderId="0" xfId="15" applyNumberFormat="1" applyFont="1" applyAlignment="1" applyProtection="1" quotePrefix="1">
      <alignment horizontal="distributed" vertical="center" shrinkToFit="1"/>
      <protection/>
    </xf>
    <xf numFmtId="176" fontId="21" fillId="0" borderId="0" xfId="15" applyNumberFormat="1" applyFont="1" applyFill="1" applyAlignment="1" applyProtection="1">
      <alignment horizontal="distributed" vertical="center" shrinkToFit="1"/>
      <protection/>
    </xf>
    <xf numFmtId="176" fontId="21" fillId="0" borderId="0" xfId="15" applyNumberFormat="1" applyFont="1" applyFill="1" applyAlignment="1" applyProtection="1">
      <alignment horizontal="distributed" vertical="center"/>
      <protection/>
    </xf>
    <xf numFmtId="176" fontId="21" fillId="0" borderId="0" xfId="15" applyNumberFormat="1" applyFont="1" applyAlignment="1" applyProtection="1">
      <alignment horizontal="distributed" vertical="center" shrinkToFit="1"/>
      <protection/>
    </xf>
    <xf numFmtId="176" fontId="21" fillId="0" borderId="0" xfId="15" applyNumberFormat="1" applyFont="1" applyAlignment="1" applyProtection="1">
      <alignment horizontal="distributed" vertical="center"/>
      <protection/>
    </xf>
    <xf numFmtId="176" fontId="5" fillId="0" borderId="0" xfId="15" applyNumberFormat="1" applyFont="1" applyFill="1" applyAlignment="1" applyProtection="1">
      <alignment horizontal="distributed" vertical="center" wrapText="1"/>
      <protection/>
    </xf>
    <xf numFmtId="176" fontId="22" fillId="0" borderId="0" xfId="15" applyNumberFormat="1" applyFont="1" applyAlignment="1" applyProtection="1">
      <alignment horizontal="center" vertical="center"/>
      <protection/>
    </xf>
    <xf numFmtId="176" fontId="5" fillId="0" borderId="0" xfId="15" applyNumberFormat="1" applyFont="1" applyAlignment="1" applyProtection="1">
      <alignment horizontal="distributed" vertical="center"/>
      <protection/>
    </xf>
    <xf numFmtId="176" fontId="4" fillId="0" borderId="0" xfId="15" applyNumberFormat="1" applyFont="1" applyAlignment="1">
      <alignment vertical="center"/>
      <protection/>
    </xf>
    <xf numFmtId="176" fontId="14" fillId="0" borderId="0" xfId="15" applyNumberFormat="1" applyFont="1" applyBorder="1" applyAlignment="1" applyProtection="1" quotePrefix="1">
      <alignment horizontal="left" vertical="center"/>
      <protection/>
    </xf>
    <xf numFmtId="176" fontId="20" fillId="0" borderId="0" xfId="15" applyNumberFormat="1" applyFont="1" applyBorder="1" applyAlignment="1" applyProtection="1">
      <alignment vertical="center"/>
      <protection/>
    </xf>
    <xf numFmtId="176" fontId="23" fillId="0" borderId="1" xfId="15" applyNumberFormat="1" applyFont="1" applyBorder="1" applyAlignment="1" applyProtection="1">
      <alignment horizontal="left" vertical="center"/>
      <protection/>
    </xf>
    <xf numFmtId="176" fontId="15" fillId="0" borderId="1" xfId="15" applyNumberFormat="1" applyFont="1" applyBorder="1" applyAlignment="1" applyProtection="1">
      <alignment vertical="center"/>
      <protection/>
    </xf>
    <xf numFmtId="176" fontId="4" fillId="0" borderId="0" xfId="15" applyNumberFormat="1" applyFont="1" applyAlignment="1" applyProtection="1">
      <alignment vertical="top"/>
      <protection locked="0"/>
    </xf>
    <xf numFmtId="176" fontId="2" fillId="0" borderId="0" xfId="15" applyNumberFormat="1" applyFont="1" applyProtection="1">
      <alignment/>
      <protection locked="0"/>
    </xf>
    <xf numFmtId="176" fontId="2" fillId="0" borderId="0" xfId="15" applyNumberFormat="1" applyFont="1" applyBorder="1" applyProtection="1">
      <alignment/>
      <protection locked="0"/>
    </xf>
    <xf numFmtId="176" fontId="2" fillId="0" borderId="0" xfId="15" applyNumberFormat="1" applyFont="1" applyBorder="1" applyAlignment="1" applyProtection="1">
      <alignment horizontal="center"/>
      <protection locked="0"/>
    </xf>
    <xf numFmtId="176" fontId="19" fillId="0" borderId="0" xfId="15" applyNumberFormat="1" applyFont="1" applyAlignment="1" applyProtection="1">
      <alignment horizontal="left"/>
      <protection locked="0"/>
    </xf>
    <xf numFmtId="176" fontId="18" fillId="0" borderId="0" xfId="15" applyNumberFormat="1" applyFont="1" applyProtection="1">
      <alignment/>
      <protection locked="0"/>
    </xf>
    <xf numFmtId="176" fontId="18" fillId="0" borderId="0" xfId="15" applyNumberFormat="1" applyFont="1" applyAlignment="1" applyProtection="1">
      <alignment/>
      <protection locked="0"/>
    </xf>
    <xf numFmtId="176" fontId="2" fillId="0" borderId="0" xfId="15" applyNumberFormat="1" applyFont="1" applyAlignment="1" applyProtection="1">
      <alignment horizontal="center"/>
      <protection locked="0"/>
    </xf>
    <xf numFmtId="176" fontId="5" fillId="0" borderId="0" xfId="15" applyNumberFormat="1" applyFont="1" applyAlignment="1" applyProtection="1">
      <alignment horizontal="left"/>
      <protection locked="0"/>
    </xf>
    <xf numFmtId="176" fontId="24" fillId="0" borderId="0" xfId="15" applyNumberFormat="1" applyFont="1" applyProtection="1">
      <alignment/>
      <protection locked="0"/>
    </xf>
    <xf numFmtId="176" fontId="2" fillId="0" borderId="0" xfId="15" applyNumberFormat="1" applyFont="1">
      <alignment/>
      <protection/>
    </xf>
    <xf numFmtId="176" fontId="2" fillId="0" borderId="0" xfId="15" applyNumberFormat="1" applyFont="1" applyAlignment="1">
      <alignment/>
      <protection/>
    </xf>
    <xf numFmtId="176" fontId="2" fillId="0" borderId="0" xfId="15" applyNumberFormat="1" applyFont="1" applyAlignment="1">
      <alignment horizontal="center"/>
      <protection/>
    </xf>
    <xf numFmtId="176" fontId="11" fillId="0" borderId="0" xfId="15" applyNumberFormat="1" applyFont="1" applyProtection="1">
      <alignment/>
      <protection locked="0"/>
    </xf>
    <xf numFmtId="176" fontId="11" fillId="0" borderId="0" xfId="15" applyNumberFormat="1" applyFont="1">
      <alignment/>
      <protection/>
    </xf>
    <xf numFmtId="176" fontId="1" fillId="0" borderId="0" xfId="16" applyNumberFormat="1" applyFont="1" applyAlignment="1" applyProtection="1" quotePrefix="1">
      <alignment horizontal="left"/>
      <protection/>
    </xf>
    <xf numFmtId="176" fontId="2" fillId="0" borderId="0" xfId="16" applyNumberFormat="1" applyFont="1" applyProtection="1">
      <alignment/>
      <protection/>
    </xf>
    <xf numFmtId="176" fontId="2" fillId="0" borderId="0" xfId="16" applyNumberFormat="1" applyFont="1" applyAlignment="1" applyProtection="1">
      <alignment/>
      <protection/>
    </xf>
    <xf numFmtId="176" fontId="4" fillId="0" borderId="0" xfId="16" applyNumberFormat="1" applyFont="1" applyAlignment="1" applyProtection="1" quotePrefix="1">
      <alignment horizontal="centerContinuous"/>
      <protection/>
    </xf>
    <xf numFmtId="176" fontId="2" fillId="0" borderId="0" xfId="16" applyNumberFormat="1" applyFont="1" applyAlignment="1" applyProtection="1">
      <alignment horizontal="center"/>
      <protection/>
    </xf>
    <xf numFmtId="176" fontId="5" fillId="0" borderId="0" xfId="16" applyNumberFormat="1" applyFont="1" applyAlignment="1" applyProtection="1" quotePrefix="1">
      <alignment horizontal="right"/>
      <protection/>
    </xf>
    <xf numFmtId="176" fontId="1" fillId="0" borderId="0" xfId="16" applyNumberFormat="1" applyFont="1" applyAlignment="1" applyProtection="1">
      <alignment horizontal="right"/>
      <protection/>
    </xf>
    <xf numFmtId="176" fontId="11" fillId="0" borderId="0" xfId="16" applyNumberFormat="1" applyFont="1" applyBorder="1" applyAlignment="1" applyProtection="1">
      <alignment horizontal="left"/>
      <protection/>
    </xf>
    <xf numFmtId="176" fontId="2" fillId="0" borderId="1" xfId="16" applyNumberFormat="1" applyFont="1" applyBorder="1" applyProtection="1">
      <alignment/>
      <protection/>
    </xf>
    <xf numFmtId="176" fontId="2" fillId="0" borderId="0" xfId="16" applyNumberFormat="1" applyFont="1" applyBorder="1" applyProtection="1">
      <alignment/>
      <protection/>
    </xf>
    <xf numFmtId="176" fontId="5" fillId="0" borderId="0" xfId="16" applyNumberFormat="1" applyFont="1" applyAlignment="1" applyProtection="1">
      <alignment horizontal="left" vertical="top"/>
      <protection/>
    </xf>
    <xf numFmtId="176" fontId="12" fillId="0" borderId="0" xfId="16" applyNumberFormat="1" applyFont="1" applyProtection="1">
      <alignment/>
      <protection/>
    </xf>
    <xf numFmtId="176" fontId="5" fillId="0" borderId="0" xfId="16" applyNumberFormat="1" applyFont="1" applyAlignment="1" applyProtection="1">
      <alignment horizontal="right" vertical="top"/>
      <protection/>
    </xf>
    <xf numFmtId="176" fontId="13" fillId="0" borderId="2" xfId="16" applyNumberFormat="1" applyFont="1" applyBorder="1" applyAlignment="1" applyProtection="1">
      <alignment horizontal="center" vertical="center"/>
      <protection/>
    </xf>
    <xf numFmtId="176" fontId="2" fillId="0" borderId="3" xfId="16" applyNumberFormat="1" applyFont="1" applyBorder="1" applyAlignment="1" applyProtection="1">
      <alignment vertical="center"/>
      <protection/>
    </xf>
    <xf numFmtId="176" fontId="13" fillId="0" borderId="3" xfId="16" applyNumberFormat="1" applyFont="1" applyBorder="1" applyAlignment="1" applyProtection="1">
      <alignment vertical="center"/>
      <protection/>
    </xf>
    <xf numFmtId="176" fontId="13" fillId="0" borderId="0" xfId="16" applyNumberFormat="1" applyFont="1" applyAlignment="1" applyProtection="1">
      <alignment vertical="center"/>
      <protection/>
    </xf>
    <xf numFmtId="176" fontId="13" fillId="0" borderId="4" xfId="16" applyNumberFormat="1" applyFont="1" applyBorder="1" applyAlignment="1" applyProtection="1">
      <alignment horizontal="distributed" vertical="center" wrapText="1"/>
      <protection/>
    </xf>
    <xf numFmtId="176" fontId="13" fillId="0" borderId="5" xfId="16" applyNumberFormat="1" applyFont="1" applyBorder="1" applyAlignment="1" applyProtection="1">
      <alignment horizontal="distributed" vertical="center" wrapText="1"/>
      <protection/>
    </xf>
    <xf numFmtId="176" fontId="13" fillId="0" borderId="4" xfId="16" applyNumberFormat="1" applyFont="1" applyBorder="1" applyAlignment="1" applyProtection="1">
      <alignment horizontal="distributed" vertical="center"/>
      <protection/>
    </xf>
    <xf numFmtId="176" fontId="13" fillId="0" borderId="1" xfId="16" applyNumberFormat="1" applyFont="1" applyBorder="1" applyAlignment="1" applyProtection="1">
      <alignment vertical="center"/>
      <protection/>
    </xf>
    <xf numFmtId="176" fontId="13" fillId="0" borderId="0" xfId="16" applyNumberFormat="1" applyFont="1" applyBorder="1" applyAlignment="1" applyProtection="1" quotePrefix="1">
      <alignment horizontal="left" vertical="center"/>
      <protection/>
    </xf>
    <xf numFmtId="176" fontId="13" fillId="0" borderId="0" xfId="16" applyNumberFormat="1" applyFont="1" applyBorder="1" applyAlignment="1" applyProtection="1">
      <alignment horizontal="centerContinuous" vertical="center" wrapText="1"/>
      <protection/>
    </xf>
    <xf numFmtId="176" fontId="13" fillId="0" borderId="0" xfId="16" applyNumberFormat="1" applyFont="1" applyBorder="1" applyAlignment="1" applyProtection="1">
      <alignment horizontal="center" vertical="center"/>
      <protection/>
    </xf>
    <xf numFmtId="176" fontId="13" fillId="0" borderId="0" xfId="16" applyNumberFormat="1" applyFont="1" applyBorder="1" applyAlignment="1" applyProtection="1" quotePrefix="1">
      <alignment horizontal="center" vertical="center"/>
      <protection/>
    </xf>
    <xf numFmtId="176" fontId="13" fillId="0" borderId="0" xfId="16" applyNumberFormat="1" applyFont="1" applyBorder="1" applyAlignment="1" applyProtection="1">
      <alignment horizontal="left" vertical="center"/>
      <protection/>
    </xf>
    <xf numFmtId="176" fontId="13" fillId="0" borderId="0" xfId="16" applyNumberFormat="1" applyFont="1" applyBorder="1" applyAlignment="1" applyProtection="1">
      <alignment vertical="center"/>
      <protection/>
    </xf>
    <xf numFmtId="176" fontId="13" fillId="0" borderId="0" xfId="16" applyNumberFormat="1" applyFont="1" applyBorder="1" applyAlignment="1" applyProtection="1">
      <alignment horizontal="distributed" vertical="center"/>
      <protection/>
    </xf>
    <xf numFmtId="176" fontId="15" fillId="0" borderId="0" xfId="16" applyNumberFormat="1" applyFont="1" applyAlignment="1">
      <alignment vertical="center"/>
      <protection/>
    </xf>
    <xf numFmtId="176" fontId="13" fillId="0" borderId="0" xfId="16" applyNumberFormat="1" applyFont="1" applyAlignment="1">
      <alignment vertical="center"/>
      <protection/>
    </xf>
    <xf numFmtId="176" fontId="14" fillId="0" borderId="0" xfId="16" applyNumberFormat="1" applyFont="1" applyAlignment="1" applyProtection="1">
      <alignment horizontal="center" vertical="center"/>
      <protection/>
    </xf>
    <xf numFmtId="176" fontId="15" fillId="0" borderId="0" xfId="16" applyNumberFormat="1" applyFont="1" applyAlignment="1" applyProtection="1">
      <alignment vertical="center"/>
      <protection/>
    </xf>
    <xf numFmtId="176" fontId="20" fillId="0" borderId="0" xfId="16" applyNumberFormat="1" applyFont="1" applyAlignment="1" applyProtection="1">
      <alignment vertical="center"/>
      <protection/>
    </xf>
    <xf numFmtId="176" fontId="16" fillId="0" borderId="0" xfId="16" applyNumberFormat="1" applyFont="1" applyAlignment="1" applyProtection="1">
      <alignment vertical="center"/>
      <protection/>
    </xf>
    <xf numFmtId="176" fontId="5" fillId="0" borderId="0" xfId="16" applyNumberFormat="1" applyFont="1" applyAlignment="1" applyProtection="1" quotePrefix="1">
      <alignment horizontal="distributed" vertical="center"/>
      <protection/>
    </xf>
    <xf numFmtId="176" fontId="17" fillId="0" borderId="0" xfId="16" applyNumberFormat="1" applyFont="1" applyAlignment="1" applyProtection="1">
      <alignment vertical="center"/>
      <protection locked="0"/>
    </xf>
    <xf numFmtId="176" fontId="17" fillId="0" borderId="0" xfId="16" applyNumberFormat="1" applyFont="1" applyAlignment="1" applyProtection="1">
      <alignment vertical="center"/>
      <protection/>
    </xf>
    <xf numFmtId="176" fontId="17" fillId="0" borderId="0" xfId="16" applyNumberFormat="1" applyFont="1" applyAlignment="1" applyProtection="1">
      <alignment horizontal="right" vertical="center"/>
      <protection/>
    </xf>
    <xf numFmtId="176" fontId="2" fillId="0" borderId="0" xfId="16" applyNumberFormat="1" applyFont="1" applyAlignment="1">
      <alignment vertical="center"/>
      <protection/>
    </xf>
    <xf numFmtId="176" fontId="18" fillId="0" borderId="0" xfId="16" applyNumberFormat="1" applyFont="1" applyAlignment="1" applyProtection="1">
      <alignment horizontal="distributed" vertical="center"/>
      <protection/>
    </xf>
    <xf numFmtId="176" fontId="19" fillId="0" borderId="0" xfId="16" applyNumberFormat="1" applyFont="1" applyAlignment="1" applyProtection="1">
      <alignment vertical="center"/>
      <protection/>
    </xf>
    <xf numFmtId="176" fontId="18" fillId="0" borderId="0" xfId="16" applyNumberFormat="1" applyFont="1" applyAlignment="1" applyProtection="1">
      <alignment horizontal="right" vertical="center"/>
      <protection/>
    </xf>
    <xf numFmtId="176" fontId="17" fillId="0" borderId="0" xfId="16" applyNumberFormat="1" applyFont="1" applyAlignment="1">
      <alignment vertical="center"/>
      <protection/>
    </xf>
    <xf numFmtId="176" fontId="17" fillId="0" borderId="0" xfId="16" applyNumberFormat="1" applyFont="1" applyFill="1" applyAlignment="1" applyProtection="1">
      <alignment vertical="center"/>
      <protection/>
    </xf>
    <xf numFmtId="176" fontId="5" fillId="0" borderId="0" xfId="16" applyNumberFormat="1" applyFont="1" applyFill="1" applyAlignment="1" applyProtection="1" quotePrefix="1">
      <alignment horizontal="distributed" vertical="center" wrapText="1"/>
      <protection/>
    </xf>
    <xf numFmtId="176" fontId="17" fillId="0" borderId="0" xfId="16" applyNumberFormat="1" applyFont="1" applyFill="1" applyAlignment="1" applyProtection="1">
      <alignment vertical="center"/>
      <protection locked="0"/>
    </xf>
    <xf numFmtId="176" fontId="17" fillId="0" borderId="0" xfId="16" applyNumberFormat="1" applyFont="1" applyFill="1" applyAlignment="1" applyProtection="1">
      <alignment horizontal="right" vertical="center"/>
      <protection/>
    </xf>
    <xf numFmtId="176" fontId="2" fillId="0" borderId="0" xfId="16" applyNumberFormat="1" applyFont="1" applyFill="1" applyAlignment="1">
      <alignment vertical="center"/>
      <protection/>
    </xf>
    <xf numFmtId="176" fontId="5" fillId="0" borderId="0" xfId="16" applyNumberFormat="1" applyFont="1" applyAlignment="1" applyProtection="1" quotePrefix="1">
      <alignment horizontal="distributed" vertical="center" wrapText="1"/>
      <protection/>
    </xf>
    <xf numFmtId="176" fontId="2" fillId="0" borderId="0" xfId="16" applyNumberFormat="1" applyFont="1" applyAlignment="1" applyProtection="1">
      <alignment vertical="center"/>
      <protection locked="0"/>
    </xf>
    <xf numFmtId="176" fontId="5" fillId="0" borderId="0" xfId="16" applyNumberFormat="1" applyFont="1" applyFill="1" applyAlignment="1" applyProtection="1" quotePrefix="1">
      <alignment horizontal="distributed" vertical="center"/>
      <protection/>
    </xf>
    <xf numFmtId="176" fontId="21" fillId="0" borderId="0" xfId="16" applyNumberFormat="1" applyFont="1" applyAlignment="1" applyProtection="1">
      <alignment horizontal="distributed" vertical="center" wrapText="1"/>
      <protection/>
    </xf>
    <xf numFmtId="176" fontId="2" fillId="0" borderId="0" xfId="16" applyNumberFormat="1" applyFont="1" applyAlignment="1" applyProtection="1">
      <alignment horizontal="right" vertical="center"/>
      <protection/>
    </xf>
    <xf numFmtId="176" fontId="2" fillId="0" borderId="0" xfId="16" applyNumberFormat="1" applyFont="1" applyAlignment="1" applyProtection="1">
      <alignment vertical="center"/>
      <protection/>
    </xf>
    <xf numFmtId="176" fontId="21" fillId="0" borderId="0" xfId="16" applyNumberFormat="1" applyFont="1" applyFill="1" applyAlignment="1" applyProtection="1">
      <alignment horizontal="distributed" vertical="center"/>
      <protection/>
    </xf>
    <xf numFmtId="176" fontId="21" fillId="0" borderId="0" xfId="16" applyNumberFormat="1" applyFont="1" applyAlignment="1" applyProtection="1">
      <alignment horizontal="distributed" vertical="center"/>
      <protection/>
    </xf>
    <xf numFmtId="176" fontId="22" fillId="0" borderId="0" xfId="16" applyNumberFormat="1" applyFont="1" applyAlignment="1" applyProtection="1">
      <alignment horizontal="center" vertical="center"/>
      <protection/>
    </xf>
    <xf numFmtId="176" fontId="5" fillId="0" borderId="0" xfId="16" applyNumberFormat="1" applyFont="1" applyAlignment="1" applyProtection="1">
      <alignment horizontal="distributed" vertical="center"/>
      <protection/>
    </xf>
    <xf numFmtId="176" fontId="14" fillId="0" borderId="0" xfId="16" applyNumberFormat="1" applyFont="1" applyBorder="1" applyAlignment="1" applyProtection="1">
      <alignment horizontal="center" vertical="center"/>
      <protection/>
    </xf>
    <xf numFmtId="176" fontId="20" fillId="0" borderId="0" xfId="16" applyNumberFormat="1" applyFont="1" applyBorder="1" applyAlignment="1" applyProtection="1">
      <alignment vertical="center"/>
      <protection/>
    </xf>
    <xf numFmtId="176" fontId="23" fillId="0" borderId="1" xfId="16" applyNumberFormat="1" applyFont="1" applyBorder="1" applyAlignment="1" applyProtection="1">
      <alignment horizontal="left" vertical="center"/>
      <protection/>
    </xf>
    <xf numFmtId="176" fontId="15" fillId="0" borderId="1" xfId="16" applyNumberFormat="1" applyFont="1" applyBorder="1" applyAlignment="1" applyProtection="1">
      <alignment vertical="center"/>
      <protection/>
    </xf>
    <xf numFmtId="176" fontId="5" fillId="0" borderId="0" xfId="16" applyNumberFormat="1" applyFont="1" applyAlignment="1" applyProtection="1" quotePrefix="1">
      <alignment horizontal="left" vertical="center"/>
      <protection/>
    </xf>
    <xf numFmtId="176" fontId="4" fillId="0" borderId="0" xfId="16" applyNumberFormat="1" applyFont="1" applyAlignment="1" applyProtection="1">
      <alignment vertical="center"/>
      <protection locked="0"/>
    </xf>
    <xf numFmtId="176" fontId="2" fillId="0" borderId="0" xfId="16" applyNumberFormat="1" applyFont="1" applyBorder="1" applyAlignment="1">
      <alignment vertical="center"/>
      <protection/>
    </xf>
    <xf numFmtId="176" fontId="2" fillId="0" borderId="0" xfId="16" applyNumberFormat="1" applyFont="1" applyBorder="1" applyAlignment="1">
      <alignment horizontal="center" vertical="center"/>
      <protection/>
    </xf>
    <xf numFmtId="176" fontId="19" fillId="0" borderId="0" xfId="16" applyNumberFormat="1" applyFont="1" applyAlignment="1" applyProtection="1">
      <alignment horizontal="left" vertical="center"/>
      <protection/>
    </xf>
    <xf numFmtId="176" fontId="2" fillId="0" borderId="0" xfId="16" applyNumberFormat="1" applyFont="1" applyAlignment="1">
      <alignment horizontal="center" vertical="center"/>
      <protection/>
    </xf>
    <xf numFmtId="176" fontId="4" fillId="0" borderId="0" xfId="16" applyNumberFormat="1" applyFont="1" applyAlignment="1">
      <alignment vertical="center"/>
      <protection/>
    </xf>
    <xf numFmtId="176" fontId="5" fillId="0" borderId="0" xfId="16" applyNumberFormat="1" applyFont="1" applyAlignment="1" applyProtection="1" quotePrefix="1">
      <alignment horizontal="left"/>
      <protection/>
    </xf>
    <xf numFmtId="176" fontId="2" fillId="0" borderId="0" xfId="16" applyNumberFormat="1" applyFont="1" applyProtection="1">
      <alignment/>
      <protection locked="0"/>
    </xf>
    <xf numFmtId="176" fontId="2" fillId="0" borderId="0" xfId="16" applyNumberFormat="1" applyFont="1">
      <alignment/>
      <protection/>
    </xf>
    <xf numFmtId="176" fontId="2" fillId="0" borderId="0" xfId="16" applyNumberFormat="1" applyFont="1" applyAlignment="1">
      <alignment/>
      <protection/>
    </xf>
    <xf numFmtId="176" fontId="2" fillId="0" borderId="0" xfId="16" applyNumberFormat="1" applyFont="1" applyAlignment="1">
      <alignment horizontal="center"/>
      <protection/>
    </xf>
    <xf numFmtId="176" fontId="24" fillId="0" borderId="0" xfId="16" applyNumberFormat="1" applyFont="1" applyProtection="1">
      <alignment/>
      <protection/>
    </xf>
    <xf numFmtId="176" fontId="11" fillId="0" borderId="0" xfId="16" applyNumberFormat="1" applyFont="1" applyProtection="1">
      <alignment/>
      <protection/>
    </xf>
    <xf numFmtId="176" fontId="4" fillId="0" borderId="0" xfId="15" applyNumberFormat="1" applyFont="1" applyAlignment="1" applyProtection="1">
      <alignment vertical="center"/>
      <protection locked="0"/>
    </xf>
    <xf numFmtId="176" fontId="26" fillId="0" borderId="0" xfId="15" applyNumberFormat="1" applyFont="1" applyAlignment="1" applyProtection="1">
      <alignment vertical="center"/>
      <protection locked="0"/>
    </xf>
    <xf numFmtId="176" fontId="26" fillId="0" borderId="0" xfId="15" applyNumberFormat="1" applyFont="1" applyFill="1" applyAlignment="1" applyProtection="1">
      <alignment vertical="center"/>
      <protection locked="0"/>
    </xf>
    <xf numFmtId="176" fontId="13" fillId="0" borderId="6" xfId="15" applyNumberFormat="1" applyFont="1" applyBorder="1" applyAlignment="1" applyProtection="1">
      <alignment horizontal="distributed" vertical="center"/>
      <protection/>
    </xf>
    <xf numFmtId="176" fontId="13" fillId="0" borderId="7" xfId="15" applyNumberFormat="1" applyFont="1" applyBorder="1" applyAlignment="1" applyProtection="1">
      <alignment horizontal="distributed" vertical="center" wrapText="1"/>
      <protection/>
    </xf>
    <xf numFmtId="176" fontId="13" fillId="0" borderId="8" xfId="15" applyNumberFormat="1" applyFont="1" applyBorder="1" applyAlignment="1" applyProtection="1">
      <alignment horizontal="distributed" vertical="center"/>
      <protection/>
    </xf>
    <xf numFmtId="176" fontId="13" fillId="0" borderId="9" xfId="15" applyNumberFormat="1" applyFont="1" applyBorder="1" applyAlignment="1" applyProtection="1">
      <alignment horizontal="distributed" vertical="center"/>
      <protection/>
    </xf>
    <xf numFmtId="176" fontId="5" fillId="0" borderId="10" xfId="15" applyNumberFormat="1" applyFont="1" applyBorder="1" applyAlignment="1" applyProtection="1">
      <alignment horizontal="left" vertical="top" wrapText="1"/>
      <protection locked="0"/>
    </xf>
    <xf numFmtId="176" fontId="7" fillId="0" borderId="0" xfId="15" applyNumberFormat="1" applyFont="1" applyAlignment="1" applyProtection="1">
      <alignment horizontal="distributed" vertical="center"/>
      <protection/>
    </xf>
    <xf numFmtId="176" fontId="7" fillId="0" borderId="0" xfId="15" applyNumberFormat="1" applyFont="1" applyAlignment="1" applyProtection="1" quotePrefix="1">
      <alignment horizontal="distributed" vertical="center"/>
      <protection/>
    </xf>
    <xf numFmtId="176" fontId="13" fillId="0" borderId="11" xfId="15" applyNumberFormat="1" applyFont="1" applyBorder="1" applyAlignment="1" applyProtection="1">
      <alignment horizontal="distributed" vertical="center"/>
      <protection/>
    </xf>
    <xf numFmtId="176" fontId="13" fillId="0" borderId="12" xfId="15" applyNumberFormat="1" applyFont="1" applyBorder="1" applyAlignment="1" applyProtection="1">
      <alignment horizontal="distributed" vertical="center"/>
      <protection/>
    </xf>
    <xf numFmtId="176" fontId="2" fillId="0" borderId="12" xfId="15" applyNumberFormat="1" applyFont="1" applyBorder="1" applyAlignment="1" applyProtection="1">
      <alignment horizontal="distributed" vertical="center"/>
      <protection/>
    </xf>
    <xf numFmtId="176" fontId="13" fillId="0" borderId="0" xfId="15" applyNumberFormat="1" applyFont="1" applyBorder="1" applyAlignment="1" applyProtection="1">
      <alignment horizontal="distributed" vertical="center"/>
      <protection/>
    </xf>
    <xf numFmtId="176" fontId="2" fillId="0" borderId="0" xfId="15" applyNumberFormat="1" applyFont="1" applyBorder="1" applyAlignment="1" applyProtection="1">
      <alignment horizontal="distributed" vertical="center"/>
      <protection/>
    </xf>
    <xf numFmtId="176" fontId="13" fillId="0" borderId="13" xfId="15" applyNumberFormat="1" applyFont="1" applyBorder="1" applyAlignment="1" applyProtection="1">
      <alignment horizontal="distributed" vertical="center"/>
      <protection/>
    </xf>
    <xf numFmtId="176" fontId="13" fillId="0" borderId="14" xfId="15" applyNumberFormat="1" applyFont="1" applyBorder="1" applyAlignment="1" applyProtection="1">
      <alignment horizontal="distributed" vertical="center"/>
      <protection/>
    </xf>
    <xf numFmtId="176" fontId="13" fillId="0" borderId="15" xfId="15" applyNumberFormat="1" applyFont="1" applyBorder="1" applyAlignment="1" applyProtection="1">
      <alignment horizontal="distributed" vertical="center"/>
      <protection/>
    </xf>
    <xf numFmtId="176" fontId="13" fillId="0" borderId="16" xfId="15" applyNumberFormat="1" applyFont="1" applyBorder="1" applyAlignment="1" applyProtection="1">
      <alignment horizontal="distributed" vertical="center"/>
      <protection/>
    </xf>
    <xf numFmtId="176" fontId="7" fillId="0" borderId="0" xfId="16" applyNumberFormat="1" applyFont="1" applyAlignment="1" applyProtection="1">
      <alignment horizontal="distributed" vertical="center"/>
      <protection/>
    </xf>
    <xf numFmtId="176" fontId="7" fillId="0" borderId="0" xfId="16" applyNumberFormat="1" applyFont="1" applyAlignment="1" applyProtection="1" quotePrefix="1">
      <alignment horizontal="distributed" vertical="center"/>
      <protection/>
    </xf>
    <xf numFmtId="176" fontId="25" fillId="0" borderId="0" xfId="16" applyNumberFormat="1" applyFont="1" applyAlignment="1" applyProtection="1">
      <alignment horizontal="distributed" vertical="center"/>
      <protection/>
    </xf>
    <xf numFmtId="176" fontId="13" fillId="0" borderId="13" xfId="16" applyNumberFormat="1" applyFont="1" applyBorder="1" applyAlignment="1" applyProtection="1">
      <alignment horizontal="distributed" vertical="center"/>
      <protection/>
    </xf>
    <xf numFmtId="176" fontId="13" fillId="0" borderId="14" xfId="16" applyNumberFormat="1" applyFont="1" applyBorder="1" applyAlignment="1" applyProtection="1">
      <alignment horizontal="distributed" vertical="center"/>
      <protection/>
    </xf>
    <xf numFmtId="176" fontId="13" fillId="0" borderId="15" xfId="16" applyNumberFormat="1" applyFont="1" applyBorder="1" applyAlignment="1" applyProtection="1">
      <alignment horizontal="distributed" vertical="center"/>
      <protection/>
    </xf>
    <xf numFmtId="176" fontId="13" fillId="0" borderId="11" xfId="16" applyNumberFormat="1" applyFont="1" applyBorder="1" applyAlignment="1" applyProtection="1">
      <alignment horizontal="distributed" vertical="center"/>
      <protection/>
    </xf>
    <xf numFmtId="176" fontId="13" fillId="0" borderId="12" xfId="16" applyNumberFormat="1" applyFont="1" applyBorder="1" applyAlignment="1" applyProtection="1">
      <alignment horizontal="distributed" vertical="center"/>
      <protection/>
    </xf>
    <xf numFmtId="176" fontId="13" fillId="0" borderId="17" xfId="16" applyNumberFormat="1" applyFont="1" applyBorder="1" applyAlignment="1" applyProtection="1">
      <alignment horizontal="distributed" vertical="center"/>
      <protection/>
    </xf>
    <xf numFmtId="176" fontId="2" fillId="0" borderId="12" xfId="16" applyNumberFormat="1" applyFont="1" applyBorder="1" applyAlignment="1" applyProtection="1">
      <alignment horizontal="distributed" vertical="center"/>
      <protection/>
    </xf>
    <xf numFmtId="176" fontId="2" fillId="0" borderId="17" xfId="16" applyNumberFormat="1" applyFont="1" applyBorder="1" applyAlignment="1" applyProtection="1">
      <alignment horizontal="distributed" vertical="center"/>
      <protection/>
    </xf>
    <xf numFmtId="176" fontId="13" fillId="0" borderId="18" xfId="16" applyNumberFormat="1" applyFont="1" applyBorder="1" applyAlignment="1" applyProtection="1">
      <alignment horizontal="distributed" vertical="center"/>
      <protection/>
    </xf>
    <xf numFmtId="176" fontId="2" fillId="0" borderId="0" xfId="16" applyNumberFormat="1" applyFont="1" applyBorder="1" applyAlignment="1" applyProtection="1">
      <alignment horizontal="distributed" vertical="center"/>
      <protection/>
    </xf>
    <xf numFmtId="176" fontId="2" fillId="0" borderId="11" xfId="16" applyNumberFormat="1" applyFont="1" applyBorder="1" applyAlignment="1" applyProtection="1">
      <alignment horizontal="distributed" vertical="center"/>
      <protection/>
    </xf>
    <xf numFmtId="176" fontId="13" fillId="0" borderId="8" xfId="16" applyNumberFormat="1" applyFont="1" applyBorder="1" applyAlignment="1" applyProtection="1">
      <alignment horizontal="distributed" vertical="center"/>
      <protection/>
    </xf>
    <xf numFmtId="176" fontId="13" fillId="0" borderId="9" xfId="16" applyNumberFormat="1" applyFont="1" applyBorder="1" applyAlignment="1" applyProtection="1">
      <alignment horizontal="distributed" vertical="center"/>
      <protection/>
    </xf>
    <xf numFmtId="176" fontId="13" fillId="0" borderId="16" xfId="16" applyNumberFormat="1" applyFont="1" applyBorder="1" applyAlignment="1" applyProtection="1">
      <alignment horizontal="distributed" vertical="center"/>
      <protection/>
    </xf>
  </cellXfs>
  <cellStyles count="8">
    <cellStyle name="Normal" xfId="0"/>
    <cellStyle name="一般_丁五繳納各項稅捐及規費綜計表(決算數)" xfId="15"/>
    <cellStyle name="一般_丁五繳納各項稅捐及規費綜計表(預算數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1"/>
  <sheetViews>
    <sheetView tabSelected="1" zoomScale="60" zoomScaleNormal="60" zoomScaleSheetLayoutView="75" workbookViewId="0" topLeftCell="A1">
      <selection activeCell="A2" sqref="A2"/>
    </sheetView>
  </sheetViews>
  <sheetFormatPr defaultColWidth="13.25390625" defaultRowHeight="16.5"/>
  <cols>
    <col min="1" max="1" width="40.50390625" style="85" customWidth="1"/>
    <col min="2" max="2" width="15.00390625" style="81" customWidth="1"/>
    <col min="3" max="3" width="17.75390625" style="81" customWidth="1"/>
    <col min="4" max="4" width="13.25390625" style="81" customWidth="1"/>
    <col min="5" max="5" width="17.125" style="81" customWidth="1"/>
    <col min="6" max="6" width="16.00390625" style="82" customWidth="1"/>
    <col min="7" max="7" width="12.00390625" style="81" customWidth="1"/>
    <col min="8" max="8" width="7.875" style="81" customWidth="1"/>
    <col min="9" max="9" width="12.75390625" style="81" customWidth="1"/>
    <col min="10" max="10" width="12.875" style="81" customWidth="1"/>
    <col min="11" max="11" width="15.75390625" style="81" customWidth="1"/>
    <col min="12" max="12" width="10.50390625" style="81" customWidth="1"/>
    <col min="13" max="13" width="13.25390625" style="81" customWidth="1"/>
    <col min="14" max="14" width="12.375" style="81" customWidth="1"/>
    <col min="15" max="15" width="10.75390625" style="81" customWidth="1"/>
    <col min="16" max="16" width="16.50390625" style="83" customWidth="1"/>
    <col min="17" max="17" width="14.00390625" style="81" customWidth="1"/>
    <col min="18" max="18" width="10.50390625" style="81" customWidth="1"/>
    <col min="19" max="19" width="8.125" style="81" customWidth="1"/>
    <col min="20" max="20" width="10.125" style="81" customWidth="1"/>
    <col min="21" max="21" width="12.375" style="81" customWidth="1"/>
    <col min="22" max="22" width="7.625" style="81" customWidth="1"/>
    <col min="23" max="23" width="12.125" style="81" customWidth="1"/>
    <col min="24" max="24" width="9.00390625" style="81" customWidth="1"/>
    <col min="25" max="25" width="41.00390625" style="81" customWidth="1"/>
    <col min="26" max="26" width="17.50390625" style="81" customWidth="1"/>
    <col min="27" max="27" width="16.50390625" style="81" customWidth="1"/>
    <col min="28" max="28" width="15.625" style="81" customWidth="1"/>
    <col min="29" max="29" width="16.50390625" style="81" customWidth="1"/>
    <col min="30" max="30" width="18.625" style="81" customWidth="1"/>
    <col min="31" max="31" width="20.00390625" style="81" customWidth="1"/>
    <col min="32" max="32" width="16.50390625" style="81" customWidth="1"/>
    <col min="33" max="33" width="21.125" style="81" customWidth="1"/>
    <col min="34" max="34" width="20.75390625" style="81" customWidth="1"/>
    <col min="35" max="35" width="16.375" style="81" customWidth="1"/>
    <col min="36" max="36" width="17.625" style="81" customWidth="1"/>
    <col min="37" max="37" width="20.75390625" style="81" customWidth="1"/>
    <col min="38" max="38" width="20.125" style="81" customWidth="1"/>
    <col min="39" max="39" width="22.625" style="81" customWidth="1"/>
    <col min="40" max="40" width="19.75390625" style="81" customWidth="1"/>
    <col min="41" max="41" width="24.25390625" style="81" customWidth="1"/>
    <col min="42" max="42" width="14.375" style="81" bestFit="1" customWidth="1"/>
    <col min="43" max="16384" width="13.25390625" style="81" customWidth="1"/>
  </cols>
  <sheetData>
    <row r="1" spans="1:40" s="2" customFormat="1" ht="15" customHeight="1">
      <c r="A1" s="1"/>
      <c r="F1" s="3"/>
      <c r="K1" s="4"/>
      <c r="P1" s="5"/>
      <c r="R1" s="1"/>
      <c r="S1" s="6"/>
      <c r="X1" s="7"/>
      <c r="Y1" s="1"/>
      <c r="AN1" s="7"/>
    </row>
    <row r="2" spans="3:40" s="8" customFormat="1" ht="54" customHeight="1">
      <c r="C2" s="170" t="s">
        <v>62</v>
      </c>
      <c r="D2" s="170"/>
      <c r="E2" s="170"/>
      <c r="F2" s="170"/>
      <c r="G2" s="170"/>
      <c r="H2" s="170"/>
      <c r="I2" s="170"/>
      <c r="J2" s="170"/>
      <c r="K2" s="170" t="s">
        <v>63</v>
      </c>
      <c r="L2" s="171"/>
      <c r="M2" s="171"/>
      <c r="N2" s="171"/>
      <c r="O2" s="171"/>
      <c r="P2" s="171"/>
      <c r="R2" s="9"/>
      <c r="S2" s="10"/>
      <c r="X2" s="11"/>
      <c r="AA2" s="170" t="s">
        <v>64</v>
      </c>
      <c r="AB2" s="171"/>
      <c r="AC2" s="171"/>
      <c r="AD2" s="171"/>
      <c r="AE2" s="171"/>
      <c r="AF2" s="171"/>
      <c r="AG2" s="170" t="s">
        <v>65</v>
      </c>
      <c r="AH2" s="170"/>
      <c r="AI2" s="170"/>
      <c r="AJ2" s="170"/>
      <c r="AK2" s="170"/>
      <c r="AN2" s="11"/>
    </row>
    <row r="3" spans="1:40" s="2" customFormat="1" ht="23.25" customHeight="1" thickBot="1">
      <c r="A3" s="12" t="s">
        <v>0</v>
      </c>
      <c r="F3" s="3"/>
      <c r="G3" s="13"/>
      <c r="M3" s="14"/>
      <c r="P3" s="5"/>
      <c r="Q3" s="15"/>
      <c r="R3" s="16"/>
      <c r="X3" s="17" t="s">
        <v>1</v>
      </c>
      <c r="Y3" s="17"/>
      <c r="AN3" s="17" t="s">
        <v>1</v>
      </c>
    </row>
    <row r="4" spans="1:40" s="21" customFormat="1" ht="27" customHeight="1">
      <c r="A4" s="177" t="s">
        <v>66</v>
      </c>
      <c r="B4" s="18"/>
      <c r="C4" s="19"/>
      <c r="D4" s="19"/>
      <c r="E4" s="19"/>
      <c r="F4" s="19"/>
      <c r="G4" s="20" t="s">
        <v>67</v>
      </c>
      <c r="H4" s="19"/>
      <c r="I4" s="19"/>
      <c r="J4" s="19"/>
      <c r="K4" s="19"/>
      <c r="L4" s="19"/>
      <c r="M4" s="19"/>
      <c r="N4" s="20" t="s">
        <v>68</v>
      </c>
      <c r="O4" s="19"/>
      <c r="P4" s="19"/>
      <c r="Q4" s="19"/>
      <c r="R4" s="19"/>
      <c r="S4" s="19"/>
      <c r="T4" s="19"/>
      <c r="U4" s="20" t="s">
        <v>69</v>
      </c>
      <c r="V4" s="19"/>
      <c r="W4" s="19"/>
      <c r="X4" s="19"/>
      <c r="Y4" s="177" t="s">
        <v>66</v>
      </c>
      <c r="Z4" s="19"/>
      <c r="AA4" s="19"/>
      <c r="AB4" s="19"/>
      <c r="AC4" s="20" t="s">
        <v>67</v>
      </c>
      <c r="AD4" s="19"/>
      <c r="AE4" s="19"/>
      <c r="AF4" s="19"/>
      <c r="AG4" s="19"/>
      <c r="AH4" s="20" t="s">
        <v>68</v>
      </c>
      <c r="AI4" s="19"/>
      <c r="AJ4" s="19"/>
      <c r="AK4" s="19"/>
      <c r="AL4" s="20" t="s">
        <v>69</v>
      </c>
      <c r="AM4" s="19"/>
      <c r="AN4" s="19"/>
    </row>
    <row r="5" spans="1:40" s="21" customFormat="1" ht="30" customHeight="1">
      <c r="A5" s="178"/>
      <c r="B5" s="172" t="s">
        <v>70</v>
      </c>
      <c r="C5" s="173"/>
      <c r="D5" s="173"/>
      <c r="E5" s="173"/>
      <c r="F5" s="173"/>
      <c r="G5" s="173"/>
      <c r="H5" s="173"/>
      <c r="I5" s="173"/>
      <c r="J5" s="173"/>
      <c r="K5" s="173" t="s">
        <v>71</v>
      </c>
      <c r="L5" s="173"/>
      <c r="M5" s="173"/>
      <c r="N5" s="173"/>
      <c r="O5" s="173"/>
      <c r="P5" s="173"/>
      <c r="Q5" s="173"/>
      <c r="R5" s="173"/>
      <c r="S5" s="173"/>
      <c r="T5" s="174"/>
      <c r="U5" s="174"/>
      <c r="V5" s="174"/>
      <c r="W5" s="174"/>
      <c r="X5" s="174"/>
      <c r="Y5" s="178"/>
      <c r="Z5" s="172" t="s">
        <v>72</v>
      </c>
      <c r="AA5" s="173"/>
      <c r="AB5" s="173"/>
      <c r="AC5" s="173"/>
      <c r="AD5" s="173"/>
      <c r="AE5" s="173"/>
      <c r="AF5" s="173"/>
      <c r="AG5" s="175" t="s">
        <v>73</v>
      </c>
      <c r="AH5" s="176"/>
      <c r="AI5" s="176"/>
      <c r="AJ5" s="176"/>
      <c r="AK5" s="176"/>
      <c r="AL5" s="176"/>
      <c r="AM5" s="176"/>
      <c r="AN5" s="176"/>
    </row>
    <row r="6" spans="1:40" s="21" customFormat="1" ht="32.25" customHeight="1">
      <c r="A6" s="178"/>
      <c r="B6" s="167" t="s">
        <v>74</v>
      </c>
      <c r="C6" s="168"/>
      <c r="D6" s="168"/>
      <c r="E6" s="168"/>
      <c r="F6" s="180"/>
      <c r="G6" s="167" t="s">
        <v>75</v>
      </c>
      <c r="H6" s="168"/>
      <c r="I6" s="168"/>
      <c r="J6" s="168"/>
      <c r="K6" s="168" t="s">
        <v>74</v>
      </c>
      <c r="L6" s="168"/>
      <c r="M6" s="168"/>
      <c r="N6" s="168"/>
      <c r="O6" s="168"/>
      <c r="P6" s="168"/>
      <c r="Q6" s="180"/>
      <c r="R6" s="167" t="s">
        <v>75</v>
      </c>
      <c r="S6" s="168"/>
      <c r="T6" s="168"/>
      <c r="U6" s="168"/>
      <c r="V6" s="168"/>
      <c r="W6" s="168"/>
      <c r="X6" s="168"/>
      <c r="Y6" s="178"/>
      <c r="Z6" s="167" t="s">
        <v>76</v>
      </c>
      <c r="AA6" s="168"/>
      <c r="AB6" s="168"/>
      <c r="AC6" s="168"/>
      <c r="AD6" s="168"/>
      <c r="AE6" s="168"/>
      <c r="AF6" s="168"/>
      <c r="AG6" s="174"/>
      <c r="AH6" s="174"/>
      <c r="AI6" s="174"/>
      <c r="AJ6" s="174"/>
      <c r="AK6" s="174"/>
      <c r="AL6" s="174"/>
      <c r="AM6" s="174"/>
      <c r="AN6" s="174"/>
    </row>
    <row r="7" spans="1:42" s="21" customFormat="1" ht="50.25" customHeight="1" thickBot="1">
      <c r="A7" s="179"/>
      <c r="B7" s="22" t="s">
        <v>11</v>
      </c>
      <c r="C7" s="23" t="s">
        <v>12</v>
      </c>
      <c r="D7" s="23" t="s">
        <v>13</v>
      </c>
      <c r="E7" s="23" t="s">
        <v>77</v>
      </c>
      <c r="F7" s="22" t="s">
        <v>78</v>
      </c>
      <c r="G7" s="23" t="s">
        <v>12</v>
      </c>
      <c r="H7" s="23" t="s">
        <v>79</v>
      </c>
      <c r="I7" s="23" t="s">
        <v>77</v>
      </c>
      <c r="J7" s="23" t="s">
        <v>78</v>
      </c>
      <c r="K7" s="166" t="s">
        <v>17</v>
      </c>
      <c r="L7" s="23" t="s">
        <v>18</v>
      </c>
      <c r="M7" s="23" t="s">
        <v>19</v>
      </c>
      <c r="N7" s="23" t="s">
        <v>12</v>
      </c>
      <c r="O7" s="23" t="s">
        <v>13</v>
      </c>
      <c r="P7" s="23" t="s">
        <v>77</v>
      </c>
      <c r="Q7" s="22" t="s">
        <v>78</v>
      </c>
      <c r="R7" s="23" t="s">
        <v>17</v>
      </c>
      <c r="S7" s="23" t="s">
        <v>18</v>
      </c>
      <c r="T7" s="23" t="s">
        <v>19</v>
      </c>
      <c r="U7" s="23" t="s">
        <v>12</v>
      </c>
      <c r="V7" s="23" t="s">
        <v>13</v>
      </c>
      <c r="W7" s="23" t="s">
        <v>77</v>
      </c>
      <c r="X7" s="23" t="s">
        <v>78</v>
      </c>
      <c r="Y7" s="179"/>
      <c r="Z7" s="22" t="s">
        <v>11</v>
      </c>
      <c r="AA7" s="23" t="s">
        <v>17</v>
      </c>
      <c r="AB7" s="23" t="s">
        <v>19</v>
      </c>
      <c r="AC7" s="23" t="s">
        <v>12</v>
      </c>
      <c r="AD7" s="23" t="s">
        <v>13</v>
      </c>
      <c r="AE7" s="23" t="s">
        <v>77</v>
      </c>
      <c r="AF7" s="23" t="s">
        <v>20</v>
      </c>
      <c r="AG7" s="165" t="s">
        <v>11</v>
      </c>
      <c r="AH7" s="23" t="s">
        <v>17</v>
      </c>
      <c r="AI7" s="23" t="s">
        <v>18</v>
      </c>
      <c r="AJ7" s="23" t="s">
        <v>19</v>
      </c>
      <c r="AK7" s="23" t="s">
        <v>80</v>
      </c>
      <c r="AL7" s="23" t="s">
        <v>79</v>
      </c>
      <c r="AM7" s="23" t="s">
        <v>22</v>
      </c>
      <c r="AN7" s="23" t="s">
        <v>78</v>
      </c>
      <c r="AO7" s="24" t="s">
        <v>105</v>
      </c>
      <c r="AP7" s="24" t="s">
        <v>81</v>
      </c>
    </row>
    <row r="8" spans="1:40" s="33" customFormat="1" ht="15" customHeight="1">
      <c r="A8" s="25"/>
      <c r="B8" s="26"/>
      <c r="C8" s="27"/>
      <c r="D8" s="28"/>
      <c r="E8" s="29"/>
      <c r="F8" s="30"/>
      <c r="G8" s="31"/>
      <c r="H8" s="27"/>
      <c r="I8" s="28"/>
      <c r="J8" s="27"/>
      <c r="K8" s="27"/>
      <c r="L8" s="27"/>
      <c r="M8" s="27"/>
      <c r="N8" s="27"/>
      <c r="O8" s="27"/>
      <c r="P8" s="32"/>
      <c r="Q8" s="27"/>
      <c r="R8" s="27"/>
      <c r="S8" s="27"/>
      <c r="T8" s="27"/>
      <c r="U8" s="27"/>
      <c r="V8" s="27"/>
      <c r="W8" s="32"/>
      <c r="X8" s="27"/>
      <c r="Y8" s="25"/>
      <c r="Z8" s="27"/>
      <c r="AA8" s="27"/>
      <c r="AB8" s="27"/>
      <c r="AC8" s="27"/>
      <c r="AD8" s="27"/>
      <c r="AE8" s="32"/>
      <c r="AF8" s="28"/>
      <c r="AG8" s="32"/>
      <c r="AH8" s="32"/>
      <c r="AI8" s="32"/>
      <c r="AJ8" s="32"/>
      <c r="AK8" s="32"/>
      <c r="AL8" s="32"/>
      <c r="AM8" s="32"/>
      <c r="AN8" s="32"/>
    </row>
    <row r="9" spans="1:42" s="36" customFormat="1" ht="28.5" customHeight="1">
      <c r="A9" s="34" t="s">
        <v>82</v>
      </c>
      <c r="B9" s="35">
        <f aca="true" t="shared" si="0" ref="B9:X9">B10</f>
        <v>21248</v>
      </c>
      <c r="C9" s="35">
        <f t="shared" si="0"/>
        <v>190640</v>
      </c>
      <c r="D9" s="35">
        <f t="shared" si="0"/>
        <v>0</v>
      </c>
      <c r="E9" s="35">
        <f t="shared" si="0"/>
        <v>211888</v>
      </c>
      <c r="F9" s="35">
        <f t="shared" si="0"/>
        <v>2755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5340</v>
      </c>
      <c r="L9" s="35">
        <f t="shared" si="0"/>
        <v>0</v>
      </c>
      <c r="M9" s="35">
        <f t="shared" si="0"/>
        <v>2479</v>
      </c>
      <c r="N9" s="35">
        <f t="shared" si="0"/>
        <v>1400</v>
      </c>
      <c r="O9" s="35">
        <f t="shared" si="0"/>
        <v>0</v>
      </c>
      <c r="P9" s="35">
        <f t="shared" si="0"/>
        <v>9219</v>
      </c>
      <c r="Q9" s="35">
        <f t="shared" si="0"/>
        <v>224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f t="shared" si="0"/>
        <v>0</v>
      </c>
      <c r="W9" s="35">
        <f t="shared" si="0"/>
        <v>0</v>
      </c>
      <c r="X9" s="35">
        <f t="shared" si="0"/>
        <v>0</v>
      </c>
      <c r="Y9" s="34" t="s">
        <v>82</v>
      </c>
      <c r="Z9" s="35">
        <f aca="true" t="shared" si="1" ref="Z9:AP9">Z10</f>
        <v>0</v>
      </c>
      <c r="AA9" s="35">
        <f t="shared" si="1"/>
        <v>0</v>
      </c>
      <c r="AB9" s="35">
        <f t="shared" si="1"/>
        <v>0</v>
      </c>
      <c r="AC9" s="35">
        <f t="shared" si="1"/>
        <v>0</v>
      </c>
      <c r="AD9" s="35">
        <f t="shared" si="1"/>
        <v>1329</v>
      </c>
      <c r="AE9" s="35">
        <f t="shared" si="1"/>
        <v>1329</v>
      </c>
      <c r="AF9" s="35">
        <f t="shared" si="1"/>
        <v>41</v>
      </c>
      <c r="AG9" s="35">
        <f t="shared" si="1"/>
        <v>21248</v>
      </c>
      <c r="AH9" s="35">
        <f t="shared" si="1"/>
        <v>5340</v>
      </c>
      <c r="AI9" s="35">
        <f t="shared" si="1"/>
        <v>0</v>
      </c>
      <c r="AJ9" s="35">
        <f t="shared" si="1"/>
        <v>2479</v>
      </c>
      <c r="AK9" s="35">
        <f t="shared" si="1"/>
        <v>192040</v>
      </c>
      <c r="AL9" s="35">
        <f t="shared" si="1"/>
        <v>1329</v>
      </c>
      <c r="AM9" s="35">
        <f t="shared" si="1"/>
        <v>222436</v>
      </c>
      <c r="AN9" s="35">
        <f t="shared" si="1"/>
        <v>3020</v>
      </c>
      <c r="AO9" s="36">
        <f t="shared" si="1"/>
        <v>0</v>
      </c>
      <c r="AP9" s="36">
        <f t="shared" si="1"/>
        <v>0</v>
      </c>
    </row>
    <row r="10" spans="1:42" s="42" customFormat="1" ht="31.5" customHeight="1">
      <c r="A10" s="37" t="s">
        <v>26</v>
      </c>
      <c r="B10" s="38">
        <v>21248</v>
      </c>
      <c r="C10" s="38">
        <v>190640</v>
      </c>
      <c r="D10" s="38"/>
      <c r="E10" s="39">
        <f>SUM(B10:D10)</f>
        <v>211888</v>
      </c>
      <c r="F10" s="38">
        <v>2755</v>
      </c>
      <c r="G10" s="38"/>
      <c r="H10" s="38"/>
      <c r="I10" s="39">
        <f>SUM(G10:H10)</f>
        <v>0</v>
      </c>
      <c r="J10" s="38"/>
      <c r="K10" s="38">
        <v>5340</v>
      </c>
      <c r="L10" s="38"/>
      <c r="M10" s="38">
        <v>2479</v>
      </c>
      <c r="N10" s="38">
        <v>1400</v>
      </c>
      <c r="O10" s="38"/>
      <c r="P10" s="40">
        <f>SUM(K10:O10)</f>
        <v>9219</v>
      </c>
      <c r="Q10" s="38">
        <v>224</v>
      </c>
      <c r="R10" s="38"/>
      <c r="S10" s="38"/>
      <c r="T10" s="38"/>
      <c r="U10" s="38"/>
      <c r="V10" s="38"/>
      <c r="W10" s="40">
        <f>SUM(R10:V10)</f>
        <v>0</v>
      </c>
      <c r="X10" s="38"/>
      <c r="Y10" s="37" t="s">
        <v>26</v>
      </c>
      <c r="Z10" s="38"/>
      <c r="AA10" s="38"/>
      <c r="AB10" s="38"/>
      <c r="AC10" s="38"/>
      <c r="AD10" s="38">
        <v>1329</v>
      </c>
      <c r="AE10" s="39">
        <f>SUM(Z10:AD10)</f>
        <v>1329</v>
      </c>
      <c r="AF10" s="38">
        <v>41</v>
      </c>
      <c r="AG10" s="39">
        <f>B10+Z10</f>
        <v>21248</v>
      </c>
      <c r="AH10" s="39">
        <f>K10+R10+AA10</f>
        <v>5340</v>
      </c>
      <c r="AI10" s="39">
        <f>L10+S10</f>
        <v>0</v>
      </c>
      <c r="AJ10" s="39">
        <f>M10+T10+AB10</f>
        <v>2479</v>
      </c>
      <c r="AK10" s="39">
        <f>C10+G10+N10+U10+AC10</f>
        <v>192040</v>
      </c>
      <c r="AL10" s="39">
        <f>D10+H10+O10+V10+AD10</f>
        <v>1329</v>
      </c>
      <c r="AM10" s="39">
        <f>SUM(AG10:AL10)</f>
        <v>222436</v>
      </c>
      <c r="AN10" s="39">
        <f>F10+J10+Q10+X10+AF10</f>
        <v>3020</v>
      </c>
      <c r="AO10" s="41"/>
      <c r="AP10" s="41"/>
    </row>
    <row r="11" spans="1:40" s="42" customFormat="1" ht="27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4"/>
      <c r="R11" s="44"/>
      <c r="S11" s="44"/>
      <c r="T11" s="44"/>
      <c r="U11" s="44"/>
      <c r="V11" s="44"/>
      <c r="W11" s="45"/>
      <c r="X11" s="44"/>
      <c r="Y11" s="43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2" s="36" customFormat="1" ht="28.5" customHeight="1">
      <c r="A12" s="34" t="s">
        <v>83</v>
      </c>
      <c r="B12" s="46">
        <f aca="true" t="shared" si="2" ref="B12:X12">SUM(B13:B17)</f>
        <v>17149</v>
      </c>
      <c r="C12" s="46">
        <f t="shared" si="2"/>
        <v>64871694</v>
      </c>
      <c r="D12" s="46">
        <f t="shared" si="2"/>
        <v>315711</v>
      </c>
      <c r="E12" s="46">
        <f t="shared" si="2"/>
        <v>65204554</v>
      </c>
      <c r="F12" s="46">
        <f t="shared" si="2"/>
        <v>7289165</v>
      </c>
      <c r="G12" s="46">
        <f t="shared" si="2"/>
        <v>84724</v>
      </c>
      <c r="H12" s="46">
        <f t="shared" si="2"/>
        <v>18</v>
      </c>
      <c r="I12" s="46">
        <f t="shared" si="2"/>
        <v>84742</v>
      </c>
      <c r="J12" s="46">
        <f t="shared" si="2"/>
        <v>46184</v>
      </c>
      <c r="K12" s="46">
        <f t="shared" si="2"/>
        <v>3901308</v>
      </c>
      <c r="L12" s="46">
        <f t="shared" si="2"/>
        <v>7438</v>
      </c>
      <c r="M12" s="46">
        <f t="shared" si="2"/>
        <v>766282</v>
      </c>
      <c r="N12" s="46">
        <f t="shared" si="2"/>
        <v>92415</v>
      </c>
      <c r="O12" s="46">
        <f t="shared" si="2"/>
        <v>2161</v>
      </c>
      <c r="P12" s="46">
        <f t="shared" si="2"/>
        <v>4769604</v>
      </c>
      <c r="Q12" s="46">
        <f t="shared" si="2"/>
        <v>1073683</v>
      </c>
      <c r="R12" s="46">
        <f t="shared" si="2"/>
        <v>145981</v>
      </c>
      <c r="S12" s="46">
        <f t="shared" si="2"/>
        <v>1463</v>
      </c>
      <c r="T12" s="46">
        <f t="shared" si="2"/>
        <v>12551</v>
      </c>
      <c r="U12" s="46">
        <f t="shared" si="2"/>
        <v>61430</v>
      </c>
      <c r="V12" s="46">
        <f t="shared" si="2"/>
        <v>761</v>
      </c>
      <c r="W12" s="46">
        <f t="shared" si="2"/>
        <v>222186</v>
      </c>
      <c r="X12" s="46">
        <f t="shared" si="2"/>
        <v>71902</v>
      </c>
      <c r="Y12" s="34" t="s">
        <v>83</v>
      </c>
      <c r="Z12" s="46">
        <f aca="true" t="shared" si="3" ref="Z12:AP12">SUM(Z13:Z17)</f>
        <v>0</v>
      </c>
      <c r="AA12" s="46">
        <f t="shared" si="3"/>
        <v>0</v>
      </c>
      <c r="AB12" s="46">
        <f t="shared" si="3"/>
        <v>1356</v>
      </c>
      <c r="AC12" s="46">
        <f t="shared" si="3"/>
        <v>15</v>
      </c>
      <c r="AD12" s="46">
        <f t="shared" si="3"/>
        <v>44645</v>
      </c>
      <c r="AE12" s="46">
        <f t="shared" si="3"/>
        <v>46016</v>
      </c>
      <c r="AF12" s="46">
        <f t="shared" si="3"/>
        <v>1262</v>
      </c>
      <c r="AG12" s="46">
        <f t="shared" si="3"/>
        <v>17149</v>
      </c>
      <c r="AH12" s="46">
        <f t="shared" si="3"/>
        <v>4047289</v>
      </c>
      <c r="AI12" s="46">
        <f t="shared" si="3"/>
        <v>8901</v>
      </c>
      <c r="AJ12" s="46">
        <f t="shared" si="3"/>
        <v>780189</v>
      </c>
      <c r="AK12" s="46">
        <f t="shared" si="3"/>
        <v>65110278</v>
      </c>
      <c r="AL12" s="46">
        <f t="shared" si="3"/>
        <v>363296</v>
      </c>
      <c r="AM12" s="46">
        <f t="shared" si="3"/>
        <v>70327102</v>
      </c>
      <c r="AN12" s="46">
        <f t="shared" si="3"/>
        <v>8482196</v>
      </c>
      <c r="AO12" s="36">
        <f t="shared" si="3"/>
        <v>38347359</v>
      </c>
      <c r="AP12" s="36">
        <f t="shared" si="3"/>
        <v>0</v>
      </c>
    </row>
    <row r="13" spans="1:42" s="52" customFormat="1" ht="31.5" customHeight="1">
      <c r="A13" s="47" t="s">
        <v>84</v>
      </c>
      <c r="B13" s="48"/>
      <c r="C13" s="48">
        <v>455487</v>
      </c>
      <c r="D13" s="48"/>
      <c r="E13" s="49">
        <f>SUM(B13:D13)</f>
        <v>455487</v>
      </c>
      <c r="F13" s="48"/>
      <c r="G13" s="48"/>
      <c r="H13" s="48"/>
      <c r="I13" s="49">
        <f>SUM(G13:H13)</f>
        <v>0</v>
      </c>
      <c r="J13" s="48"/>
      <c r="K13" s="48">
        <v>1763049</v>
      </c>
      <c r="L13" s="48">
        <v>7438</v>
      </c>
      <c r="M13" s="48">
        <v>102219</v>
      </c>
      <c r="N13" s="48">
        <v>6017</v>
      </c>
      <c r="O13" s="48">
        <v>2161</v>
      </c>
      <c r="P13" s="50">
        <f>SUM(K13:O13)</f>
        <v>1880884</v>
      </c>
      <c r="Q13" s="48">
        <v>36711</v>
      </c>
      <c r="R13" s="48">
        <v>31</v>
      </c>
      <c r="S13" s="48"/>
      <c r="T13" s="48"/>
      <c r="U13" s="48">
        <v>267</v>
      </c>
      <c r="V13" s="48"/>
      <c r="W13" s="50">
        <f>SUM(R13:V13)</f>
        <v>298</v>
      </c>
      <c r="X13" s="48">
        <v>170</v>
      </c>
      <c r="Y13" s="47" t="s">
        <v>84</v>
      </c>
      <c r="Z13" s="48"/>
      <c r="AA13" s="48"/>
      <c r="AB13" s="48">
        <v>1356</v>
      </c>
      <c r="AC13" s="48"/>
      <c r="AD13" s="48">
        <v>1881</v>
      </c>
      <c r="AE13" s="49">
        <f>SUM(Z13:AD13)</f>
        <v>3237</v>
      </c>
      <c r="AF13" s="48">
        <v>1187</v>
      </c>
      <c r="AG13" s="49">
        <f>B13+Z13</f>
        <v>0</v>
      </c>
      <c r="AH13" s="49">
        <f>K13+R13+AA13</f>
        <v>1763080</v>
      </c>
      <c r="AI13" s="49">
        <f>L13+S13</f>
        <v>7438</v>
      </c>
      <c r="AJ13" s="49">
        <f>M13+T13+AB13</f>
        <v>103575</v>
      </c>
      <c r="AK13" s="49">
        <f aca="true" t="shared" si="4" ref="AK13:AL17">C13+G13+N13+U13+AC13</f>
        <v>461771</v>
      </c>
      <c r="AL13" s="49">
        <f t="shared" si="4"/>
        <v>4042</v>
      </c>
      <c r="AM13" s="49">
        <f>SUM(AG13:AL13)</f>
        <v>2339906</v>
      </c>
      <c r="AN13" s="49">
        <f>F13+J13+Q13+X13+AF13</f>
        <v>38068</v>
      </c>
      <c r="AO13" s="164">
        <v>1439013</v>
      </c>
      <c r="AP13" s="51"/>
    </row>
    <row r="14" spans="1:42" s="42" customFormat="1" ht="31.5" customHeight="1">
      <c r="A14" s="53" t="s">
        <v>85</v>
      </c>
      <c r="B14" s="38"/>
      <c r="C14" s="38">
        <v>63714966</v>
      </c>
      <c r="D14" s="38">
        <v>311985</v>
      </c>
      <c r="E14" s="39">
        <f>SUM(B14:D14)</f>
        <v>64026951</v>
      </c>
      <c r="F14" s="38">
        <v>6405111</v>
      </c>
      <c r="G14" s="38">
        <v>12568</v>
      </c>
      <c r="H14" s="38">
        <v>18</v>
      </c>
      <c r="I14" s="39">
        <f>SUM(G14:H14)</f>
        <v>12586</v>
      </c>
      <c r="J14" s="38">
        <v>6215</v>
      </c>
      <c r="K14" s="38">
        <v>1055525</v>
      </c>
      <c r="L14" s="38"/>
      <c r="M14" s="38">
        <v>372220</v>
      </c>
      <c r="N14" s="38">
        <v>32188</v>
      </c>
      <c r="O14" s="38"/>
      <c r="P14" s="40">
        <f>SUM(K14:O14)</f>
        <v>1459933</v>
      </c>
      <c r="Q14" s="38">
        <v>440636</v>
      </c>
      <c r="R14" s="38"/>
      <c r="S14" s="38"/>
      <c r="T14" s="38">
        <v>88</v>
      </c>
      <c r="U14" s="38">
        <v>12154</v>
      </c>
      <c r="V14" s="38"/>
      <c r="W14" s="40">
        <f>SUM(R14:V14)</f>
        <v>12242</v>
      </c>
      <c r="X14" s="38">
        <v>28</v>
      </c>
      <c r="Y14" s="53" t="s">
        <v>85</v>
      </c>
      <c r="Z14" s="38"/>
      <c r="AA14" s="38"/>
      <c r="AB14" s="38"/>
      <c r="AC14" s="38"/>
      <c r="AD14" s="38"/>
      <c r="AE14" s="39">
        <f>SUM(Z14:AD14)</f>
        <v>0</v>
      </c>
      <c r="AF14" s="38"/>
      <c r="AG14" s="39">
        <f>B14+Z14</f>
        <v>0</v>
      </c>
      <c r="AH14" s="39">
        <f>K14+R14+AA14</f>
        <v>1055525</v>
      </c>
      <c r="AI14" s="39">
        <f>L14+S14</f>
        <v>0</v>
      </c>
      <c r="AJ14" s="39">
        <f>M14+T14+AB14</f>
        <v>372308</v>
      </c>
      <c r="AK14" s="39">
        <f t="shared" si="4"/>
        <v>63771876</v>
      </c>
      <c r="AL14" s="39">
        <f t="shared" si="4"/>
        <v>312003</v>
      </c>
      <c r="AM14" s="39">
        <f>SUM(AG14:AL14)</f>
        <v>65511712</v>
      </c>
      <c r="AN14" s="39">
        <f>F14+J14+Q14+X14+AF14</f>
        <v>6851990</v>
      </c>
      <c r="AO14" s="163">
        <v>40008319</v>
      </c>
      <c r="AP14" s="162"/>
    </row>
    <row r="15" spans="1:42" s="42" customFormat="1" ht="31.5" customHeight="1">
      <c r="A15" s="37" t="s">
        <v>86</v>
      </c>
      <c r="B15" s="38"/>
      <c r="C15" s="38">
        <v>81275</v>
      </c>
      <c r="D15" s="38">
        <v>3726</v>
      </c>
      <c r="E15" s="39">
        <f>SUM(B15:D15)</f>
        <v>85001</v>
      </c>
      <c r="F15" s="38">
        <v>878273</v>
      </c>
      <c r="G15" s="38">
        <v>55045</v>
      </c>
      <c r="H15" s="38"/>
      <c r="I15" s="39">
        <f>SUM(G15:H15)</f>
        <v>55045</v>
      </c>
      <c r="J15" s="38">
        <v>39969</v>
      </c>
      <c r="K15" s="38">
        <v>971723</v>
      </c>
      <c r="L15" s="38"/>
      <c r="M15" s="38">
        <v>256279</v>
      </c>
      <c r="N15" s="38">
        <v>41363</v>
      </c>
      <c r="O15" s="38"/>
      <c r="P15" s="40">
        <f>SUM(K15:O15)</f>
        <v>1269365</v>
      </c>
      <c r="Q15" s="38">
        <v>575064</v>
      </c>
      <c r="R15" s="38">
        <v>145950</v>
      </c>
      <c r="S15" s="38">
        <v>1463</v>
      </c>
      <c r="T15" s="38">
        <v>12463</v>
      </c>
      <c r="U15" s="38">
        <v>45234</v>
      </c>
      <c r="V15" s="38">
        <v>761</v>
      </c>
      <c r="W15" s="40">
        <f>SUM(R15:V15)</f>
        <v>205871</v>
      </c>
      <c r="X15" s="38">
        <v>71301</v>
      </c>
      <c r="Y15" s="37" t="s">
        <v>86</v>
      </c>
      <c r="Z15" s="41"/>
      <c r="AA15" s="38"/>
      <c r="AB15" s="38"/>
      <c r="AC15" s="38"/>
      <c r="AD15" s="38">
        <v>21774</v>
      </c>
      <c r="AE15" s="39">
        <f>SUM(Z15:AD15)</f>
        <v>21774</v>
      </c>
      <c r="AF15" s="38"/>
      <c r="AG15" s="39">
        <f>B15+Z15</f>
        <v>0</v>
      </c>
      <c r="AH15" s="39">
        <f>K15+R15+AA15</f>
        <v>1117673</v>
      </c>
      <c r="AI15" s="39">
        <f>L15+S15</f>
        <v>1463</v>
      </c>
      <c r="AJ15" s="39">
        <f>M15+T15+AB15</f>
        <v>268742</v>
      </c>
      <c r="AK15" s="39">
        <f t="shared" si="4"/>
        <v>222917</v>
      </c>
      <c r="AL15" s="39">
        <f t="shared" si="4"/>
        <v>26261</v>
      </c>
      <c r="AM15" s="39">
        <f>SUM(AG15:AL15)</f>
        <v>1637056</v>
      </c>
      <c r="AN15" s="39">
        <f>F15+J15+Q15+X15+AF15</f>
        <v>1564607</v>
      </c>
      <c r="AO15" s="163">
        <v>-4018025</v>
      </c>
      <c r="AP15" s="41"/>
    </row>
    <row r="16" spans="1:42" s="52" customFormat="1" ht="31.5" customHeight="1">
      <c r="A16" s="47" t="s">
        <v>30</v>
      </c>
      <c r="B16" s="48">
        <v>31</v>
      </c>
      <c r="C16" s="48">
        <v>619966</v>
      </c>
      <c r="D16" s="48"/>
      <c r="E16" s="49">
        <f>SUM(B16:D16)</f>
        <v>619997</v>
      </c>
      <c r="F16" s="48"/>
      <c r="G16" s="48">
        <v>17111</v>
      </c>
      <c r="H16" s="48"/>
      <c r="I16" s="49">
        <f>SUM(G16:H16)</f>
        <v>17111</v>
      </c>
      <c r="J16" s="48"/>
      <c r="K16" s="48"/>
      <c r="L16" s="48"/>
      <c r="M16" s="48">
        <v>11833</v>
      </c>
      <c r="N16" s="48">
        <v>4594</v>
      </c>
      <c r="O16" s="48"/>
      <c r="P16" s="50">
        <f>SUM(K16:O16)</f>
        <v>16427</v>
      </c>
      <c r="Q16" s="48">
        <v>8968</v>
      </c>
      <c r="R16" s="48"/>
      <c r="S16" s="48"/>
      <c r="T16" s="48"/>
      <c r="U16" s="48"/>
      <c r="V16" s="48"/>
      <c r="W16" s="50">
        <f>SUM(R16:V16)</f>
        <v>0</v>
      </c>
      <c r="X16" s="48"/>
      <c r="Y16" s="47" t="s">
        <v>30</v>
      </c>
      <c r="Z16" s="48"/>
      <c r="AA16" s="48"/>
      <c r="AB16" s="48"/>
      <c r="AC16" s="48">
        <v>15</v>
      </c>
      <c r="AD16" s="48">
        <v>20990</v>
      </c>
      <c r="AE16" s="49">
        <f>SUM(Z16:AD16)</f>
        <v>21005</v>
      </c>
      <c r="AF16" s="48">
        <v>75</v>
      </c>
      <c r="AG16" s="49">
        <f>B16+Z16</f>
        <v>31</v>
      </c>
      <c r="AH16" s="49">
        <f>K16+R16+AA16</f>
        <v>0</v>
      </c>
      <c r="AI16" s="49">
        <f>L16+S16</f>
        <v>0</v>
      </c>
      <c r="AJ16" s="49">
        <f>M16+T16+AB16</f>
        <v>11833</v>
      </c>
      <c r="AK16" s="49">
        <f t="shared" si="4"/>
        <v>641686</v>
      </c>
      <c r="AL16" s="49">
        <f t="shared" si="4"/>
        <v>20990</v>
      </c>
      <c r="AM16" s="49">
        <f>SUM(AG16:AL16)</f>
        <v>674540</v>
      </c>
      <c r="AN16" s="49">
        <f>F16+J16+Q16+X16+AF16</f>
        <v>9043</v>
      </c>
      <c r="AO16" s="164">
        <v>306749</v>
      </c>
      <c r="AP16" s="51"/>
    </row>
    <row r="17" spans="1:42" s="42" customFormat="1" ht="31.5" customHeight="1">
      <c r="A17" s="54" t="s">
        <v>87</v>
      </c>
      <c r="B17" s="38">
        <v>17118</v>
      </c>
      <c r="C17" s="38"/>
      <c r="D17" s="38"/>
      <c r="E17" s="39">
        <f>SUM(B17:D17)</f>
        <v>17118</v>
      </c>
      <c r="F17" s="38">
        <v>5781</v>
      </c>
      <c r="G17" s="38"/>
      <c r="H17" s="38"/>
      <c r="I17" s="39">
        <f>SUM(G17:H17)</f>
        <v>0</v>
      </c>
      <c r="J17" s="38"/>
      <c r="K17" s="38">
        <v>111011</v>
      </c>
      <c r="L17" s="38"/>
      <c r="M17" s="38">
        <v>23731</v>
      </c>
      <c r="N17" s="38">
        <v>8253</v>
      </c>
      <c r="O17" s="38"/>
      <c r="P17" s="40">
        <f>SUM(K17:O17)</f>
        <v>142995</v>
      </c>
      <c r="Q17" s="38">
        <v>12304</v>
      </c>
      <c r="R17" s="38"/>
      <c r="S17" s="38"/>
      <c r="T17" s="38"/>
      <c r="U17" s="38">
        <v>3775</v>
      </c>
      <c r="V17" s="38"/>
      <c r="W17" s="40">
        <f>SUM(R17:V17)</f>
        <v>3775</v>
      </c>
      <c r="X17" s="38">
        <v>403</v>
      </c>
      <c r="Y17" s="54" t="s">
        <v>87</v>
      </c>
      <c r="Z17" s="38"/>
      <c r="AA17" s="38"/>
      <c r="AB17" s="38"/>
      <c r="AC17" s="38"/>
      <c r="AD17" s="38"/>
      <c r="AE17" s="39">
        <f>SUM(Z17:AD17)</f>
        <v>0</v>
      </c>
      <c r="AF17" s="38"/>
      <c r="AG17" s="39">
        <f>B17+Z17</f>
        <v>17118</v>
      </c>
      <c r="AH17" s="39">
        <f>K17+R17+AA17</f>
        <v>111011</v>
      </c>
      <c r="AI17" s="39">
        <f>L17+S17</f>
        <v>0</v>
      </c>
      <c r="AJ17" s="39">
        <f>M17+T17+AB17</f>
        <v>23731</v>
      </c>
      <c r="AK17" s="39">
        <f t="shared" si="4"/>
        <v>12028</v>
      </c>
      <c r="AL17" s="39">
        <f t="shared" si="4"/>
        <v>0</v>
      </c>
      <c r="AM17" s="39">
        <f>SUM(AG17:AL17)</f>
        <v>163888</v>
      </c>
      <c r="AN17" s="39">
        <f>F17+J17+Q17+X17+AF17</f>
        <v>18488</v>
      </c>
      <c r="AO17" s="163">
        <v>611303</v>
      </c>
      <c r="AP17" s="41"/>
    </row>
    <row r="18" spans="1:40" s="42" customFormat="1" ht="27" customHeight="1">
      <c r="A18" s="55"/>
      <c r="B18" s="39"/>
      <c r="C18" s="39"/>
      <c r="D18" s="39"/>
      <c r="E18" s="39"/>
      <c r="F18" s="39"/>
      <c r="G18" s="46"/>
      <c r="H18" s="39"/>
      <c r="I18" s="39"/>
      <c r="J18" s="39"/>
      <c r="K18" s="39"/>
      <c r="L18" s="39"/>
      <c r="M18" s="39"/>
      <c r="N18" s="39"/>
      <c r="O18" s="39"/>
      <c r="P18" s="56"/>
      <c r="Q18" s="39"/>
      <c r="R18" s="39"/>
      <c r="S18" s="39"/>
      <c r="T18" s="39"/>
      <c r="U18" s="39"/>
      <c r="V18" s="39"/>
      <c r="W18" s="56"/>
      <c r="X18" s="39"/>
      <c r="Y18" s="43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2" s="57" customFormat="1" ht="28.5" customHeight="1">
      <c r="A19" s="34" t="s">
        <v>88</v>
      </c>
      <c r="B19" s="46">
        <f aca="true" t="shared" si="5" ref="B19:X19">SUM(B20:B25)</f>
        <v>4301588</v>
      </c>
      <c r="C19" s="46">
        <f t="shared" si="5"/>
        <v>26057993</v>
      </c>
      <c r="D19" s="46">
        <f t="shared" si="5"/>
        <v>0</v>
      </c>
      <c r="E19" s="46">
        <f t="shared" si="5"/>
        <v>30359581</v>
      </c>
      <c r="F19" s="46">
        <f t="shared" si="5"/>
        <v>9409</v>
      </c>
      <c r="G19" s="46">
        <f t="shared" si="5"/>
        <v>0</v>
      </c>
      <c r="H19" s="46">
        <f t="shared" si="5"/>
        <v>0</v>
      </c>
      <c r="I19" s="46">
        <f t="shared" si="5"/>
        <v>0</v>
      </c>
      <c r="J19" s="46">
        <f t="shared" si="5"/>
        <v>0</v>
      </c>
      <c r="K19" s="46">
        <f t="shared" si="5"/>
        <v>1121377</v>
      </c>
      <c r="L19" s="46">
        <f t="shared" si="5"/>
        <v>0</v>
      </c>
      <c r="M19" s="46">
        <f t="shared" si="5"/>
        <v>167686</v>
      </c>
      <c r="N19" s="46">
        <f t="shared" si="5"/>
        <v>343616</v>
      </c>
      <c r="O19" s="46">
        <f t="shared" si="5"/>
        <v>0</v>
      </c>
      <c r="P19" s="46">
        <f t="shared" si="5"/>
        <v>1632679</v>
      </c>
      <c r="Q19" s="46">
        <f t="shared" si="5"/>
        <v>72643</v>
      </c>
      <c r="R19" s="46">
        <f t="shared" si="5"/>
        <v>0</v>
      </c>
      <c r="S19" s="46">
        <f t="shared" si="5"/>
        <v>0</v>
      </c>
      <c r="T19" s="46">
        <f t="shared" si="5"/>
        <v>0</v>
      </c>
      <c r="U19" s="46">
        <f t="shared" si="5"/>
        <v>0</v>
      </c>
      <c r="V19" s="46">
        <f t="shared" si="5"/>
        <v>0</v>
      </c>
      <c r="W19" s="46">
        <f t="shared" si="5"/>
        <v>0</v>
      </c>
      <c r="X19" s="46">
        <f t="shared" si="5"/>
        <v>0</v>
      </c>
      <c r="Y19" s="34" t="s">
        <v>88</v>
      </c>
      <c r="Z19" s="46">
        <f aca="true" t="shared" si="6" ref="Z19:AP19">SUM(Z20:Z25)</f>
        <v>89641</v>
      </c>
      <c r="AA19" s="46">
        <f t="shared" si="6"/>
        <v>0</v>
      </c>
      <c r="AB19" s="46">
        <f t="shared" si="6"/>
        <v>0</v>
      </c>
      <c r="AC19" s="46">
        <f t="shared" si="6"/>
        <v>2723</v>
      </c>
      <c r="AD19" s="46">
        <f t="shared" si="6"/>
        <v>138</v>
      </c>
      <c r="AE19" s="46">
        <f t="shared" si="6"/>
        <v>92502</v>
      </c>
      <c r="AF19" s="46">
        <f t="shared" si="6"/>
        <v>14315</v>
      </c>
      <c r="AG19" s="46">
        <f t="shared" si="6"/>
        <v>4391229</v>
      </c>
      <c r="AH19" s="46">
        <f t="shared" si="6"/>
        <v>1121377</v>
      </c>
      <c r="AI19" s="46">
        <f t="shared" si="6"/>
        <v>0</v>
      </c>
      <c r="AJ19" s="46">
        <f t="shared" si="6"/>
        <v>167686</v>
      </c>
      <c r="AK19" s="46">
        <f t="shared" si="6"/>
        <v>26404332</v>
      </c>
      <c r="AL19" s="46">
        <f t="shared" si="6"/>
        <v>138</v>
      </c>
      <c r="AM19" s="46">
        <f t="shared" si="6"/>
        <v>32084762</v>
      </c>
      <c r="AN19" s="46">
        <f t="shared" si="6"/>
        <v>96367</v>
      </c>
      <c r="AO19" s="36">
        <f t="shared" si="6"/>
        <v>1916612</v>
      </c>
      <c r="AP19" s="36">
        <f t="shared" si="6"/>
        <v>0</v>
      </c>
    </row>
    <row r="20" spans="1:42" s="42" customFormat="1" ht="31.5" customHeight="1">
      <c r="A20" s="37" t="s">
        <v>32</v>
      </c>
      <c r="B20" s="38">
        <v>65333</v>
      </c>
      <c r="C20" s="38">
        <v>22086</v>
      </c>
      <c r="D20" s="38"/>
      <c r="E20" s="39">
        <f aca="true" t="shared" si="7" ref="E20:E25">SUM(B20:D20)</f>
        <v>87419</v>
      </c>
      <c r="F20" s="38">
        <v>1846</v>
      </c>
      <c r="G20" s="38"/>
      <c r="H20" s="38"/>
      <c r="I20" s="39">
        <f aca="true" t="shared" si="8" ref="I20:I25">SUM(G20:H20)</f>
        <v>0</v>
      </c>
      <c r="J20" s="38"/>
      <c r="K20" s="38">
        <v>865</v>
      </c>
      <c r="L20" s="38"/>
      <c r="M20" s="38">
        <v>1448</v>
      </c>
      <c r="N20" s="38">
        <v>2837</v>
      </c>
      <c r="O20" s="38"/>
      <c r="P20" s="40">
        <f aca="true" t="shared" si="9" ref="P20:P25">SUM(K20:O20)</f>
        <v>5150</v>
      </c>
      <c r="Q20" s="38">
        <v>37</v>
      </c>
      <c r="R20" s="38"/>
      <c r="S20" s="38"/>
      <c r="T20" s="38"/>
      <c r="U20" s="38"/>
      <c r="V20" s="38"/>
      <c r="W20" s="40">
        <f aca="true" t="shared" si="10" ref="W20:W25">SUM(R20:V20)</f>
        <v>0</v>
      </c>
      <c r="X20" s="38"/>
      <c r="Y20" s="37" t="s">
        <v>32</v>
      </c>
      <c r="Z20" s="38"/>
      <c r="AA20" s="38"/>
      <c r="AB20" s="38"/>
      <c r="AC20" s="38"/>
      <c r="AD20" s="38"/>
      <c r="AE20" s="39">
        <f aca="true" t="shared" si="11" ref="AE20:AE25">SUM(Z20:AD20)</f>
        <v>0</v>
      </c>
      <c r="AF20" s="38">
        <v>106</v>
      </c>
      <c r="AG20" s="39">
        <f aca="true" t="shared" si="12" ref="AG20:AG25">B20+Z20</f>
        <v>65333</v>
      </c>
      <c r="AH20" s="39">
        <f aca="true" t="shared" si="13" ref="AH20:AH25">K20+R20+AA20</f>
        <v>865</v>
      </c>
      <c r="AI20" s="39">
        <f aca="true" t="shared" si="14" ref="AI20:AI25">L20+S20</f>
        <v>0</v>
      </c>
      <c r="AJ20" s="39">
        <f aca="true" t="shared" si="15" ref="AJ20:AJ25">M20+T20+AB20</f>
        <v>1448</v>
      </c>
      <c r="AK20" s="39">
        <f aca="true" t="shared" si="16" ref="AK20:AL25">C20+G20+N20+U20+AC20</f>
        <v>24923</v>
      </c>
      <c r="AL20" s="39">
        <f t="shared" si="16"/>
        <v>0</v>
      </c>
      <c r="AM20" s="39">
        <f aca="true" t="shared" si="17" ref="AM20:AM25">SUM(AG20:AL20)</f>
        <v>92569</v>
      </c>
      <c r="AN20" s="39">
        <f aca="true" t="shared" si="18" ref="AN20:AN25">F20+J20+Q20+X20+AF20</f>
        <v>1989</v>
      </c>
      <c r="AO20" s="41"/>
      <c r="AP20" s="41"/>
    </row>
    <row r="21" spans="1:42" s="42" customFormat="1" ht="31.5" customHeight="1">
      <c r="A21" s="58" t="s">
        <v>33</v>
      </c>
      <c r="B21" s="38"/>
      <c r="C21" s="38">
        <v>87496</v>
      </c>
      <c r="D21" s="38"/>
      <c r="E21" s="39">
        <f t="shared" si="7"/>
        <v>87496</v>
      </c>
      <c r="F21" s="38">
        <v>66</v>
      </c>
      <c r="G21" s="38"/>
      <c r="H21" s="38"/>
      <c r="I21" s="39">
        <f t="shared" si="8"/>
        <v>0</v>
      </c>
      <c r="J21" s="38"/>
      <c r="K21" s="38">
        <v>743</v>
      </c>
      <c r="L21" s="38"/>
      <c r="M21" s="38">
        <v>1357</v>
      </c>
      <c r="N21" s="38">
        <v>20457</v>
      </c>
      <c r="O21" s="38"/>
      <c r="P21" s="40">
        <f t="shared" si="9"/>
        <v>22557</v>
      </c>
      <c r="Q21" s="38">
        <v>7</v>
      </c>
      <c r="R21" s="38"/>
      <c r="S21" s="38"/>
      <c r="T21" s="38"/>
      <c r="U21" s="38"/>
      <c r="V21" s="38"/>
      <c r="W21" s="40">
        <f t="shared" si="10"/>
        <v>0</v>
      </c>
      <c r="X21" s="38"/>
      <c r="Y21" s="37" t="s">
        <v>33</v>
      </c>
      <c r="Z21" s="38"/>
      <c r="AA21" s="38"/>
      <c r="AB21" s="38"/>
      <c r="AC21" s="38"/>
      <c r="AD21" s="38"/>
      <c r="AE21" s="39">
        <f t="shared" si="11"/>
        <v>0</v>
      </c>
      <c r="AF21" s="38"/>
      <c r="AG21" s="39">
        <f t="shared" si="12"/>
        <v>0</v>
      </c>
      <c r="AH21" s="39">
        <f t="shared" si="13"/>
        <v>743</v>
      </c>
      <c r="AI21" s="39">
        <f t="shared" si="14"/>
        <v>0</v>
      </c>
      <c r="AJ21" s="39">
        <f t="shared" si="15"/>
        <v>1357</v>
      </c>
      <c r="AK21" s="39">
        <f t="shared" si="16"/>
        <v>107953</v>
      </c>
      <c r="AL21" s="39">
        <f t="shared" si="16"/>
        <v>0</v>
      </c>
      <c r="AM21" s="39">
        <f t="shared" si="17"/>
        <v>110053</v>
      </c>
      <c r="AN21" s="39">
        <f t="shared" si="18"/>
        <v>73</v>
      </c>
      <c r="AO21" s="41"/>
      <c r="AP21" s="41"/>
    </row>
    <row r="22" spans="1:42" s="52" customFormat="1" ht="31.5" customHeight="1">
      <c r="A22" s="59" t="s">
        <v>89</v>
      </c>
      <c r="B22" s="48">
        <v>241271</v>
      </c>
      <c r="C22" s="48">
        <v>1668137</v>
      </c>
      <c r="D22" s="48"/>
      <c r="E22" s="49">
        <f t="shared" si="7"/>
        <v>1909408</v>
      </c>
      <c r="F22" s="48">
        <v>4584</v>
      </c>
      <c r="G22" s="48"/>
      <c r="H22" s="48"/>
      <c r="I22" s="49">
        <f t="shared" si="8"/>
        <v>0</v>
      </c>
      <c r="J22" s="48"/>
      <c r="K22" s="48">
        <v>685098</v>
      </c>
      <c r="L22" s="48"/>
      <c r="M22" s="48">
        <v>62986</v>
      </c>
      <c r="N22" s="48">
        <v>143912</v>
      </c>
      <c r="O22" s="48"/>
      <c r="P22" s="50">
        <f t="shared" si="9"/>
        <v>891996</v>
      </c>
      <c r="Q22" s="48">
        <v>35200</v>
      </c>
      <c r="R22" s="48"/>
      <c r="S22" s="48"/>
      <c r="T22" s="48"/>
      <c r="U22" s="48"/>
      <c r="V22" s="48"/>
      <c r="W22" s="50">
        <f t="shared" si="10"/>
        <v>0</v>
      </c>
      <c r="X22" s="48"/>
      <c r="Y22" s="60" t="s">
        <v>89</v>
      </c>
      <c r="Z22" s="48">
        <v>23795</v>
      </c>
      <c r="AA22" s="48"/>
      <c r="AB22" s="48"/>
      <c r="AC22" s="48">
        <v>2432</v>
      </c>
      <c r="AD22" s="48"/>
      <c r="AE22" s="49">
        <f t="shared" si="11"/>
        <v>26227</v>
      </c>
      <c r="AF22" s="48">
        <v>8360</v>
      </c>
      <c r="AG22" s="49">
        <f t="shared" si="12"/>
        <v>265066</v>
      </c>
      <c r="AH22" s="49">
        <f t="shared" si="13"/>
        <v>685098</v>
      </c>
      <c r="AI22" s="49">
        <f t="shared" si="14"/>
        <v>0</v>
      </c>
      <c r="AJ22" s="49">
        <f t="shared" si="15"/>
        <v>62986</v>
      </c>
      <c r="AK22" s="49">
        <f t="shared" si="16"/>
        <v>1814481</v>
      </c>
      <c r="AL22" s="49">
        <f t="shared" si="16"/>
        <v>0</v>
      </c>
      <c r="AM22" s="49">
        <f t="shared" si="17"/>
        <v>2827631</v>
      </c>
      <c r="AN22" s="49">
        <f t="shared" si="18"/>
        <v>48144</v>
      </c>
      <c r="AO22" s="51"/>
      <c r="AP22" s="51"/>
    </row>
    <row r="23" spans="1:42" s="42" customFormat="1" ht="31.5" customHeight="1">
      <c r="A23" s="61" t="s">
        <v>90</v>
      </c>
      <c r="B23" s="38">
        <v>1624278</v>
      </c>
      <c r="C23" s="38">
        <v>1128951</v>
      </c>
      <c r="D23" s="38"/>
      <c r="E23" s="39">
        <f t="shared" si="7"/>
        <v>2753229</v>
      </c>
      <c r="F23" s="38">
        <v>1580</v>
      </c>
      <c r="G23" s="38"/>
      <c r="H23" s="38"/>
      <c r="I23" s="39">
        <f t="shared" si="8"/>
        <v>0</v>
      </c>
      <c r="J23" s="38"/>
      <c r="K23" s="38">
        <v>330644</v>
      </c>
      <c r="L23" s="38"/>
      <c r="M23" s="38">
        <v>37310</v>
      </c>
      <c r="N23" s="38">
        <v>172942</v>
      </c>
      <c r="O23" s="38"/>
      <c r="P23" s="40">
        <f t="shared" si="9"/>
        <v>540896</v>
      </c>
      <c r="Q23" s="38">
        <v>22837</v>
      </c>
      <c r="R23" s="38"/>
      <c r="S23" s="38"/>
      <c r="T23" s="38"/>
      <c r="U23" s="38"/>
      <c r="V23" s="38"/>
      <c r="W23" s="40">
        <f t="shared" si="10"/>
        <v>0</v>
      </c>
      <c r="X23" s="38"/>
      <c r="Y23" s="62" t="s">
        <v>90</v>
      </c>
      <c r="Z23" s="38">
        <v>65846</v>
      </c>
      <c r="AA23" s="38"/>
      <c r="AB23" s="38"/>
      <c r="AC23" s="38">
        <v>291</v>
      </c>
      <c r="AD23" s="38">
        <v>138</v>
      </c>
      <c r="AE23" s="39">
        <f t="shared" si="11"/>
        <v>66275</v>
      </c>
      <c r="AF23" s="38">
        <v>5849</v>
      </c>
      <c r="AG23" s="39">
        <f t="shared" si="12"/>
        <v>1690124</v>
      </c>
      <c r="AH23" s="39">
        <f t="shared" si="13"/>
        <v>330644</v>
      </c>
      <c r="AI23" s="39">
        <f t="shared" si="14"/>
        <v>0</v>
      </c>
      <c r="AJ23" s="39">
        <f t="shared" si="15"/>
        <v>37310</v>
      </c>
      <c r="AK23" s="39">
        <f t="shared" si="16"/>
        <v>1302184</v>
      </c>
      <c r="AL23" s="39">
        <f t="shared" si="16"/>
        <v>138</v>
      </c>
      <c r="AM23" s="39">
        <f t="shared" si="17"/>
        <v>3360400</v>
      </c>
      <c r="AN23" s="39">
        <f t="shared" si="18"/>
        <v>30266</v>
      </c>
      <c r="AO23" s="41"/>
      <c r="AP23" s="41"/>
    </row>
    <row r="24" spans="1:42" s="52" customFormat="1" ht="31.5" customHeight="1">
      <c r="A24" s="60" t="s">
        <v>35</v>
      </c>
      <c r="B24" s="48">
        <v>31091</v>
      </c>
      <c r="C24" s="48"/>
      <c r="D24" s="48"/>
      <c r="E24" s="49">
        <f t="shared" si="7"/>
        <v>31091</v>
      </c>
      <c r="F24" s="48">
        <v>26</v>
      </c>
      <c r="G24" s="48"/>
      <c r="H24" s="48"/>
      <c r="I24" s="49">
        <f t="shared" si="8"/>
        <v>0</v>
      </c>
      <c r="J24" s="48"/>
      <c r="K24" s="48"/>
      <c r="L24" s="48"/>
      <c r="M24" s="48"/>
      <c r="N24" s="48">
        <v>64</v>
      </c>
      <c r="O24" s="48"/>
      <c r="P24" s="50">
        <f t="shared" si="9"/>
        <v>64</v>
      </c>
      <c r="Q24" s="48">
        <v>277</v>
      </c>
      <c r="R24" s="48"/>
      <c r="S24" s="48"/>
      <c r="T24" s="48"/>
      <c r="U24" s="48"/>
      <c r="V24" s="48"/>
      <c r="W24" s="50">
        <f t="shared" si="10"/>
        <v>0</v>
      </c>
      <c r="X24" s="48"/>
      <c r="Y24" s="60" t="s">
        <v>35</v>
      </c>
      <c r="Z24" s="48"/>
      <c r="AA24" s="48"/>
      <c r="AB24" s="48"/>
      <c r="AC24" s="48"/>
      <c r="AD24" s="48"/>
      <c r="AE24" s="49">
        <f t="shared" si="11"/>
        <v>0</v>
      </c>
      <c r="AF24" s="48"/>
      <c r="AG24" s="49">
        <f t="shared" si="12"/>
        <v>31091</v>
      </c>
      <c r="AH24" s="49">
        <f t="shared" si="13"/>
        <v>0</v>
      </c>
      <c r="AI24" s="49">
        <f t="shared" si="14"/>
        <v>0</v>
      </c>
      <c r="AJ24" s="49">
        <f t="shared" si="15"/>
        <v>0</v>
      </c>
      <c r="AK24" s="49">
        <f t="shared" si="16"/>
        <v>64</v>
      </c>
      <c r="AL24" s="49">
        <f t="shared" si="16"/>
        <v>0</v>
      </c>
      <c r="AM24" s="49">
        <f t="shared" si="17"/>
        <v>31155</v>
      </c>
      <c r="AN24" s="49">
        <f t="shared" si="18"/>
        <v>303</v>
      </c>
      <c r="AO24" s="164">
        <v>11699</v>
      </c>
      <c r="AP24" s="51"/>
    </row>
    <row r="25" spans="1:42" s="42" customFormat="1" ht="31.5" customHeight="1">
      <c r="A25" s="62" t="s">
        <v>91</v>
      </c>
      <c r="B25" s="38">
        <v>2339615</v>
      </c>
      <c r="C25" s="38">
        <v>23151323</v>
      </c>
      <c r="D25" s="38"/>
      <c r="E25" s="39">
        <f t="shared" si="7"/>
        <v>25490938</v>
      </c>
      <c r="F25" s="38">
        <v>1307</v>
      </c>
      <c r="G25" s="38"/>
      <c r="H25" s="38"/>
      <c r="I25" s="39">
        <f t="shared" si="8"/>
        <v>0</v>
      </c>
      <c r="J25" s="38"/>
      <c r="K25" s="38">
        <v>104027</v>
      </c>
      <c r="L25" s="38"/>
      <c r="M25" s="38">
        <v>64585</v>
      </c>
      <c r="N25" s="38">
        <v>3404</v>
      </c>
      <c r="O25" s="38"/>
      <c r="P25" s="40">
        <f t="shared" si="9"/>
        <v>172016</v>
      </c>
      <c r="Q25" s="38">
        <v>14285</v>
      </c>
      <c r="R25" s="38"/>
      <c r="S25" s="38"/>
      <c r="T25" s="38"/>
      <c r="U25" s="38"/>
      <c r="V25" s="38"/>
      <c r="W25" s="40">
        <f t="shared" si="10"/>
        <v>0</v>
      </c>
      <c r="X25" s="38"/>
      <c r="Y25" s="62" t="s">
        <v>91</v>
      </c>
      <c r="Z25" s="38"/>
      <c r="AA25" s="38"/>
      <c r="AB25" s="38"/>
      <c r="AC25" s="38"/>
      <c r="AD25" s="38"/>
      <c r="AE25" s="39">
        <f t="shared" si="11"/>
        <v>0</v>
      </c>
      <c r="AF25" s="38"/>
      <c r="AG25" s="39">
        <f t="shared" si="12"/>
        <v>2339615</v>
      </c>
      <c r="AH25" s="39">
        <f t="shared" si="13"/>
        <v>104027</v>
      </c>
      <c r="AI25" s="39">
        <f t="shared" si="14"/>
        <v>0</v>
      </c>
      <c r="AJ25" s="39">
        <f t="shared" si="15"/>
        <v>64585</v>
      </c>
      <c r="AK25" s="39">
        <f t="shared" si="16"/>
        <v>23154727</v>
      </c>
      <c r="AL25" s="39">
        <f t="shared" si="16"/>
        <v>0</v>
      </c>
      <c r="AM25" s="39">
        <f t="shared" si="17"/>
        <v>25662954</v>
      </c>
      <c r="AN25" s="39">
        <f t="shared" si="18"/>
        <v>15592</v>
      </c>
      <c r="AO25" s="163">
        <v>1904913</v>
      </c>
      <c r="AP25" s="41"/>
    </row>
    <row r="26" spans="1:40" s="42" customFormat="1" ht="27" customHeight="1">
      <c r="A26" s="6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39"/>
      <c r="R26" s="39"/>
      <c r="S26" s="39"/>
      <c r="T26" s="39"/>
      <c r="U26" s="39"/>
      <c r="V26" s="39"/>
      <c r="W26" s="40"/>
      <c r="X26" s="39"/>
      <c r="Y26" s="62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  <row r="27" spans="1:57" s="57" customFormat="1" ht="28.5" customHeight="1">
      <c r="A27" s="34" t="s">
        <v>92</v>
      </c>
      <c r="B27" s="46">
        <f aca="true" t="shared" si="19" ref="B27:X27">SUM(B28:B33)</f>
        <v>1225334</v>
      </c>
      <c r="C27" s="46">
        <f t="shared" si="19"/>
        <v>1578364</v>
      </c>
      <c r="D27" s="46">
        <f t="shared" si="19"/>
        <v>17</v>
      </c>
      <c r="E27" s="46">
        <f t="shared" si="19"/>
        <v>2803715</v>
      </c>
      <c r="F27" s="46">
        <f t="shared" si="19"/>
        <v>45797</v>
      </c>
      <c r="G27" s="46">
        <f t="shared" si="19"/>
        <v>0</v>
      </c>
      <c r="H27" s="46">
        <f t="shared" si="19"/>
        <v>0</v>
      </c>
      <c r="I27" s="46">
        <f t="shared" si="19"/>
        <v>0</v>
      </c>
      <c r="J27" s="46">
        <f t="shared" si="19"/>
        <v>0</v>
      </c>
      <c r="K27" s="46">
        <f t="shared" si="19"/>
        <v>883716</v>
      </c>
      <c r="L27" s="46">
        <f t="shared" si="19"/>
        <v>0</v>
      </c>
      <c r="M27" s="46">
        <f t="shared" si="19"/>
        <v>123289</v>
      </c>
      <c r="N27" s="46">
        <f t="shared" si="19"/>
        <v>539466</v>
      </c>
      <c r="O27" s="46">
        <f t="shared" si="19"/>
        <v>0</v>
      </c>
      <c r="P27" s="46">
        <f t="shared" si="19"/>
        <v>1546471</v>
      </c>
      <c r="Q27" s="46">
        <f t="shared" si="19"/>
        <v>10137</v>
      </c>
      <c r="R27" s="46">
        <f t="shared" si="19"/>
        <v>0</v>
      </c>
      <c r="S27" s="46">
        <f t="shared" si="19"/>
        <v>0</v>
      </c>
      <c r="T27" s="46">
        <f t="shared" si="19"/>
        <v>0</v>
      </c>
      <c r="U27" s="46">
        <f t="shared" si="19"/>
        <v>0</v>
      </c>
      <c r="V27" s="46">
        <f t="shared" si="19"/>
        <v>0</v>
      </c>
      <c r="W27" s="46">
        <f t="shared" si="19"/>
        <v>0</v>
      </c>
      <c r="X27" s="46">
        <f t="shared" si="19"/>
        <v>0</v>
      </c>
      <c r="Y27" s="34" t="s">
        <v>92</v>
      </c>
      <c r="Z27" s="46">
        <f aca="true" t="shared" si="20" ref="Z27:AP27">SUM(Z28:Z33)</f>
        <v>100686</v>
      </c>
      <c r="AA27" s="46">
        <f t="shared" si="20"/>
        <v>0</v>
      </c>
      <c r="AB27" s="46">
        <f t="shared" si="20"/>
        <v>0</v>
      </c>
      <c r="AC27" s="46">
        <f t="shared" si="20"/>
        <v>0</v>
      </c>
      <c r="AD27" s="46">
        <f t="shared" si="20"/>
        <v>0</v>
      </c>
      <c r="AE27" s="46">
        <f t="shared" si="20"/>
        <v>100686</v>
      </c>
      <c r="AF27" s="46">
        <f t="shared" si="20"/>
        <v>0</v>
      </c>
      <c r="AG27" s="46">
        <f t="shared" si="20"/>
        <v>1326020</v>
      </c>
      <c r="AH27" s="46">
        <f t="shared" si="20"/>
        <v>883716</v>
      </c>
      <c r="AI27" s="46">
        <f t="shared" si="20"/>
        <v>0</v>
      </c>
      <c r="AJ27" s="46">
        <f t="shared" si="20"/>
        <v>123289</v>
      </c>
      <c r="AK27" s="46">
        <f t="shared" si="20"/>
        <v>2117830</v>
      </c>
      <c r="AL27" s="46">
        <f t="shared" si="20"/>
        <v>17</v>
      </c>
      <c r="AM27" s="46">
        <f t="shared" si="20"/>
        <v>4450872</v>
      </c>
      <c r="AN27" s="46">
        <f t="shared" si="20"/>
        <v>55934</v>
      </c>
      <c r="AO27" s="36">
        <f t="shared" si="20"/>
        <v>78372</v>
      </c>
      <c r="AP27" s="36">
        <f t="shared" si="20"/>
        <v>0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42" s="42" customFormat="1" ht="39.75" customHeight="1">
      <c r="A28" s="63" t="s">
        <v>93</v>
      </c>
      <c r="B28" s="38">
        <v>1225334</v>
      </c>
      <c r="C28" s="38">
        <v>1578364</v>
      </c>
      <c r="D28" s="38"/>
      <c r="E28" s="39">
        <f aca="true" t="shared" si="21" ref="E28:E33">SUM(B28:D28)</f>
        <v>2803698</v>
      </c>
      <c r="F28" s="38">
        <v>40116</v>
      </c>
      <c r="G28" s="38"/>
      <c r="H28" s="38"/>
      <c r="I28" s="39">
        <f aca="true" t="shared" si="22" ref="I28:I33">SUM(G28:H28)</f>
        <v>0</v>
      </c>
      <c r="J28" s="38"/>
      <c r="K28" s="38">
        <v>176370</v>
      </c>
      <c r="L28" s="38"/>
      <c r="M28" s="38">
        <v>24566</v>
      </c>
      <c r="N28" s="38">
        <v>532500</v>
      </c>
      <c r="O28" s="38"/>
      <c r="P28" s="40">
        <f aca="true" t="shared" si="23" ref="P28:P33">SUM(K28:O28)</f>
        <v>733436</v>
      </c>
      <c r="Q28" s="38">
        <v>784</v>
      </c>
      <c r="R28" s="38"/>
      <c r="S28" s="38"/>
      <c r="T28" s="38"/>
      <c r="U28" s="38"/>
      <c r="V28" s="38"/>
      <c r="W28" s="40">
        <f aca="true" t="shared" si="24" ref="W28:W33">SUM(R28:V28)</f>
        <v>0</v>
      </c>
      <c r="X28" s="38"/>
      <c r="Y28" s="63" t="s">
        <v>93</v>
      </c>
      <c r="Z28" s="38">
        <v>100686</v>
      </c>
      <c r="AA28" s="38"/>
      <c r="AB28" s="38"/>
      <c r="AC28" s="38"/>
      <c r="AD28" s="38"/>
      <c r="AE28" s="39">
        <f aca="true" t="shared" si="25" ref="AE28:AE33">SUM(Z28:AD28)</f>
        <v>100686</v>
      </c>
      <c r="AF28" s="38"/>
      <c r="AG28" s="39">
        <f aca="true" t="shared" si="26" ref="AG28:AG33">B28+Z28</f>
        <v>1326020</v>
      </c>
      <c r="AH28" s="39">
        <f aca="true" t="shared" si="27" ref="AH28:AH34">K28+R28+AA28</f>
        <v>176370</v>
      </c>
      <c r="AI28" s="39">
        <f aca="true" t="shared" si="28" ref="AI28:AI34">L28+S28</f>
        <v>0</v>
      </c>
      <c r="AJ28" s="39">
        <f aca="true" t="shared" si="29" ref="AJ28:AJ34">M28+T28+AB28</f>
        <v>24566</v>
      </c>
      <c r="AK28" s="39">
        <f aca="true" t="shared" si="30" ref="AK28:AL33">C28+G28+N28+U28+AC28</f>
        <v>2110864</v>
      </c>
      <c r="AL28" s="39">
        <f t="shared" si="30"/>
        <v>0</v>
      </c>
      <c r="AM28" s="39">
        <f aca="true" t="shared" si="31" ref="AM28:AM34">SUM(AG28:AL28)</f>
        <v>3637820</v>
      </c>
      <c r="AN28" s="39">
        <f aca="true" t="shared" si="32" ref="AN28:AN33">F28+J28+Q28+X28+AF28</f>
        <v>40900</v>
      </c>
      <c r="AO28" s="163">
        <v>78372</v>
      </c>
      <c r="AP28" s="41"/>
    </row>
    <row r="29" spans="1:42" s="42" customFormat="1" ht="31.5" customHeight="1">
      <c r="A29" s="62" t="s">
        <v>94</v>
      </c>
      <c r="B29" s="38"/>
      <c r="C29" s="38"/>
      <c r="D29" s="38"/>
      <c r="E29" s="39">
        <f t="shared" si="21"/>
        <v>0</v>
      </c>
      <c r="F29" s="38">
        <v>2913</v>
      </c>
      <c r="G29" s="38"/>
      <c r="H29" s="38"/>
      <c r="I29" s="39">
        <f t="shared" si="22"/>
        <v>0</v>
      </c>
      <c r="J29" s="38"/>
      <c r="K29" s="38">
        <v>79604</v>
      </c>
      <c r="L29" s="38"/>
      <c r="M29" s="38">
        <v>10682</v>
      </c>
      <c r="N29" s="38">
        <v>4120</v>
      </c>
      <c r="O29" s="38"/>
      <c r="P29" s="40">
        <f t="shared" si="23"/>
        <v>94406</v>
      </c>
      <c r="Q29" s="38">
        <v>7017</v>
      </c>
      <c r="R29" s="38"/>
      <c r="S29" s="38"/>
      <c r="T29" s="38"/>
      <c r="U29" s="38"/>
      <c r="V29" s="38"/>
      <c r="W29" s="40">
        <f t="shared" si="24"/>
        <v>0</v>
      </c>
      <c r="X29" s="38"/>
      <c r="Y29" s="62" t="s">
        <v>94</v>
      </c>
      <c r="Z29" s="38"/>
      <c r="AA29" s="38"/>
      <c r="AB29" s="38"/>
      <c r="AC29" s="38"/>
      <c r="AD29" s="38"/>
      <c r="AE29" s="39">
        <f t="shared" si="25"/>
        <v>0</v>
      </c>
      <c r="AF29" s="38"/>
      <c r="AG29" s="39">
        <f t="shared" si="26"/>
        <v>0</v>
      </c>
      <c r="AH29" s="39">
        <f t="shared" si="27"/>
        <v>79604</v>
      </c>
      <c r="AI29" s="39">
        <f t="shared" si="28"/>
        <v>0</v>
      </c>
      <c r="AJ29" s="39">
        <f t="shared" si="29"/>
        <v>10682</v>
      </c>
      <c r="AK29" s="39">
        <f t="shared" si="30"/>
        <v>4120</v>
      </c>
      <c r="AL29" s="39">
        <f t="shared" si="30"/>
        <v>0</v>
      </c>
      <c r="AM29" s="39">
        <f t="shared" si="31"/>
        <v>94406</v>
      </c>
      <c r="AN29" s="39">
        <f t="shared" si="32"/>
        <v>9930</v>
      </c>
      <c r="AO29" s="41"/>
      <c r="AP29" s="41"/>
    </row>
    <row r="30" spans="1:42" s="42" customFormat="1" ht="31.5" customHeight="1">
      <c r="A30" s="62" t="s">
        <v>95</v>
      </c>
      <c r="B30" s="38"/>
      <c r="C30" s="38"/>
      <c r="D30" s="38"/>
      <c r="E30" s="39">
        <f t="shared" si="21"/>
        <v>0</v>
      </c>
      <c r="F30" s="38">
        <v>1639</v>
      </c>
      <c r="G30" s="38"/>
      <c r="H30" s="38"/>
      <c r="I30" s="39">
        <f t="shared" si="22"/>
        <v>0</v>
      </c>
      <c r="J30" s="38"/>
      <c r="K30" s="38">
        <v>133136</v>
      </c>
      <c r="L30" s="38"/>
      <c r="M30" s="38">
        <v>7968</v>
      </c>
      <c r="N30" s="38">
        <v>609</v>
      </c>
      <c r="O30" s="38"/>
      <c r="P30" s="40">
        <f t="shared" si="23"/>
        <v>141713</v>
      </c>
      <c r="Q30" s="38"/>
      <c r="R30" s="38"/>
      <c r="S30" s="38"/>
      <c r="T30" s="38"/>
      <c r="U30" s="38"/>
      <c r="V30" s="38"/>
      <c r="W30" s="40">
        <f t="shared" si="24"/>
        <v>0</v>
      </c>
      <c r="X30" s="38"/>
      <c r="Y30" s="62" t="s">
        <v>95</v>
      </c>
      <c r="Z30" s="38"/>
      <c r="AA30" s="38"/>
      <c r="AB30" s="38"/>
      <c r="AC30" s="38"/>
      <c r="AD30" s="38"/>
      <c r="AE30" s="39">
        <f t="shared" si="25"/>
        <v>0</v>
      </c>
      <c r="AF30" s="38"/>
      <c r="AG30" s="39">
        <f t="shared" si="26"/>
        <v>0</v>
      </c>
      <c r="AH30" s="39">
        <f t="shared" si="27"/>
        <v>133136</v>
      </c>
      <c r="AI30" s="39">
        <f t="shared" si="28"/>
        <v>0</v>
      </c>
      <c r="AJ30" s="39">
        <f t="shared" si="29"/>
        <v>7968</v>
      </c>
      <c r="AK30" s="39">
        <f t="shared" si="30"/>
        <v>609</v>
      </c>
      <c r="AL30" s="39">
        <f t="shared" si="30"/>
        <v>0</v>
      </c>
      <c r="AM30" s="39">
        <f t="shared" si="31"/>
        <v>141713</v>
      </c>
      <c r="AN30" s="39">
        <f t="shared" si="32"/>
        <v>1639</v>
      </c>
      <c r="AO30" s="41"/>
      <c r="AP30" s="41"/>
    </row>
    <row r="31" spans="1:42" s="42" customFormat="1" ht="31.5" customHeight="1">
      <c r="A31" s="62" t="s">
        <v>96</v>
      </c>
      <c r="B31" s="38"/>
      <c r="C31" s="38"/>
      <c r="D31" s="38"/>
      <c r="E31" s="39">
        <f t="shared" si="21"/>
        <v>0</v>
      </c>
      <c r="F31" s="38">
        <v>162</v>
      </c>
      <c r="G31" s="38"/>
      <c r="H31" s="38"/>
      <c r="I31" s="39">
        <f t="shared" si="22"/>
        <v>0</v>
      </c>
      <c r="J31" s="38"/>
      <c r="K31" s="38">
        <v>320363</v>
      </c>
      <c r="L31" s="38"/>
      <c r="M31" s="38">
        <v>47538</v>
      </c>
      <c r="N31" s="38">
        <v>743</v>
      </c>
      <c r="O31" s="38"/>
      <c r="P31" s="40">
        <f t="shared" si="23"/>
        <v>368644</v>
      </c>
      <c r="Q31" s="38">
        <v>1313</v>
      </c>
      <c r="R31" s="38"/>
      <c r="S31" s="38"/>
      <c r="T31" s="38"/>
      <c r="U31" s="38"/>
      <c r="V31" s="38"/>
      <c r="W31" s="40">
        <f t="shared" si="24"/>
        <v>0</v>
      </c>
      <c r="X31" s="38"/>
      <c r="Y31" s="62" t="s">
        <v>96</v>
      </c>
      <c r="Z31" s="38"/>
      <c r="AA31" s="38"/>
      <c r="AB31" s="38"/>
      <c r="AC31" s="38"/>
      <c r="AD31" s="38"/>
      <c r="AE31" s="39">
        <f t="shared" si="25"/>
        <v>0</v>
      </c>
      <c r="AF31" s="38"/>
      <c r="AG31" s="39">
        <f t="shared" si="26"/>
        <v>0</v>
      </c>
      <c r="AH31" s="39">
        <f t="shared" si="27"/>
        <v>320363</v>
      </c>
      <c r="AI31" s="39">
        <f t="shared" si="28"/>
        <v>0</v>
      </c>
      <c r="AJ31" s="39">
        <f t="shared" si="29"/>
        <v>47538</v>
      </c>
      <c r="AK31" s="39">
        <f t="shared" si="30"/>
        <v>743</v>
      </c>
      <c r="AL31" s="39">
        <f t="shared" si="30"/>
        <v>0</v>
      </c>
      <c r="AM31" s="39">
        <f t="shared" si="31"/>
        <v>368644</v>
      </c>
      <c r="AN31" s="39">
        <f t="shared" si="32"/>
        <v>1475</v>
      </c>
      <c r="AO31" s="41"/>
      <c r="AP31" s="41"/>
    </row>
    <row r="32" spans="1:42" s="42" customFormat="1" ht="31.5" customHeight="1">
      <c r="A32" s="62" t="s">
        <v>97</v>
      </c>
      <c r="B32" s="38"/>
      <c r="C32" s="38"/>
      <c r="D32" s="38"/>
      <c r="E32" s="39">
        <f t="shared" si="21"/>
        <v>0</v>
      </c>
      <c r="F32" s="38">
        <v>593</v>
      </c>
      <c r="G32" s="38"/>
      <c r="H32" s="38"/>
      <c r="I32" s="39">
        <f t="shared" si="22"/>
        <v>0</v>
      </c>
      <c r="J32" s="38"/>
      <c r="K32" s="38">
        <v>164994</v>
      </c>
      <c r="L32" s="38"/>
      <c r="M32" s="38">
        <v>31446</v>
      </c>
      <c r="N32" s="38">
        <v>1192</v>
      </c>
      <c r="O32" s="38"/>
      <c r="P32" s="40">
        <f t="shared" si="23"/>
        <v>197632</v>
      </c>
      <c r="Q32" s="38">
        <v>1023</v>
      </c>
      <c r="R32" s="38"/>
      <c r="S32" s="38"/>
      <c r="T32" s="38"/>
      <c r="U32" s="38"/>
      <c r="V32" s="38"/>
      <c r="W32" s="40">
        <f t="shared" si="24"/>
        <v>0</v>
      </c>
      <c r="X32" s="38"/>
      <c r="Y32" s="62" t="s">
        <v>97</v>
      </c>
      <c r="Z32" s="38"/>
      <c r="AA32" s="38"/>
      <c r="AB32" s="38"/>
      <c r="AC32" s="38"/>
      <c r="AD32" s="38"/>
      <c r="AE32" s="39">
        <f t="shared" si="25"/>
        <v>0</v>
      </c>
      <c r="AF32" s="38"/>
      <c r="AG32" s="39">
        <f t="shared" si="26"/>
        <v>0</v>
      </c>
      <c r="AH32" s="39">
        <f t="shared" si="27"/>
        <v>164994</v>
      </c>
      <c r="AI32" s="39">
        <f t="shared" si="28"/>
        <v>0</v>
      </c>
      <c r="AJ32" s="39">
        <f t="shared" si="29"/>
        <v>31446</v>
      </c>
      <c r="AK32" s="39">
        <f t="shared" si="30"/>
        <v>1192</v>
      </c>
      <c r="AL32" s="39">
        <f t="shared" si="30"/>
        <v>0</v>
      </c>
      <c r="AM32" s="39">
        <f t="shared" si="31"/>
        <v>197632</v>
      </c>
      <c r="AN32" s="39">
        <f t="shared" si="32"/>
        <v>1616</v>
      </c>
      <c r="AO32" s="41"/>
      <c r="AP32" s="41"/>
    </row>
    <row r="33" spans="1:42" s="42" customFormat="1" ht="31.5" customHeight="1">
      <c r="A33" s="62" t="s">
        <v>98</v>
      </c>
      <c r="B33" s="38"/>
      <c r="C33" s="38"/>
      <c r="D33" s="38">
        <v>17</v>
      </c>
      <c r="E33" s="39">
        <f t="shared" si="21"/>
        <v>17</v>
      </c>
      <c r="F33" s="38">
        <v>374</v>
      </c>
      <c r="G33" s="38"/>
      <c r="H33" s="38"/>
      <c r="I33" s="39">
        <f t="shared" si="22"/>
        <v>0</v>
      </c>
      <c r="J33" s="38"/>
      <c r="K33" s="38">
        <v>9249</v>
      </c>
      <c r="L33" s="38"/>
      <c r="M33" s="38">
        <v>1089</v>
      </c>
      <c r="N33" s="38">
        <v>302</v>
      </c>
      <c r="O33" s="38"/>
      <c r="P33" s="40">
        <f t="shared" si="23"/>
        <v>10640</v>
      </c>
      <c r="Q33" s="38"/>
      <c r="R33" s="38"/>
      <c r="S33" s="38"/>
      <c r="T33" s="38"/>
      <c r="U33" s="38"/>
      <c r="V33" s="38"/>
      <c r="W33" s="40">
        <f t="shared" si="24"/>
        <v>0</v>
      </c>
      <c r="X33" s="38"/>
      <c r="Y33" s="62" t="s">
        <v>98</v>
      </c>
      <c r="Z33" s="38"/>
      <c r="AA33" s="38"/>
      <c r="AB33" s="38"/>
      <c r="AC33" s="38"/>
      <c r="AD33" s="38"/>
      <c r="AE33" s="39">
        <f t="shared" si="25"/>
        <v>0</v>
      </c>
      <c r="AF33" s="38"/>
      <c r="AG33" s="39">
        <f t="shared" si="26"/>
        <v>0</v>
      </c>
      <c r="AH33" s="39">
        <f t="shared" si="27"/>
        <v>9249</v>
      </c>
      <c r="AI33" s="39">
        <f t="shared" si="28"/>
        <v>0</v>
      </c>
      <c r="AJ33" s="39">
        <f t="shared" si="29"/>
        <v>1089</v>
      </c>
      <c r="AK33" s="39">
        <f t="shared" si="30"/>
        <v>302</v>
      </c>
      <c r="AL33" s="39">
        <f t="shared" si="30"/>
        <v>17</v>
      </c>
      <c r="AM33" s="39">
        <f t="shared" si="31"/>
        <v>10657</v>
      </c>
      <c r="AN33" s="39">
        <f t="shared" si="32"/>
        <v>374</v>
      </c>
      <c r="AO33" s="41"/>
      <c r="AP33" s="41"/>
    </row>
    <row r="34" spans="1:40" s="42" customFormat="1" ht="21" customHeight="1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39"/>
      <c r="R34" s="39"/>
      <c r="S34" s="39"/>
      <c r="T34" s="39"/>
      <c r="U34" s="39"/>
      <c r="V34" s="39"/>
      <c r="W34" s="40"/>
      <c r="X34" s="39"/>
      <c r="Y34" s="37"/>
      <c r="Z34" s="39"/>
      <c r="AA34" s="39"/>
      <c r="AB34" s="39"/>
      <c r="AC34" s="39"/>
      <c r="AD34" s="39"/>
      <c r="AE34" s="39"/>
      <c r="AF34" s="39"/>
      <c r="AG34" s="39"/>
      <c r="AH34" s="39">
        <f t="shared" si="27"/>
        <v>0</v>
      </c>
      <c r="AI34" s="39">
        <f t="shared" si="28"/>
        <v>0</v>
      </c>
      <c r="AJ34" s="39">
        <f t="shared" si="29"/>
        <v>0</v>
      </c>
      <c r="AK34" s="39"/>
      <c r="AL34" s="39"/>
      <c r="AM34" s="39">
        <f t="shared" si="31"/>
        <v>0</v>
      </c>
      <c r="AN34" s="39"/>
    </row>
    <row r="35" spans="1:42" s="57" customFormat="1" ht="28.5" customHeight="1">
      <c r="A35" s="64" t="s">
        <v>99</v>
      </c>
      <c r="B35" s="46">
        <f aca="true" t="shared" si="33" ref="B35:X35">B36</f>
        <v>0</v>
      </c>
      <c r="C35" s="46">
        <f t="shared" si="33"/>
        <v>0</v>
      </c>
      <c r="D35" s="46">
        <f t="shared" si="33"/>
        <v>0</v>
      </c>
      <c r="E35" s="46">
        <f t="shared" si="33"/>
        <v>0</v>
      </c>
      <c r="F35" s="46">
        <f t="shared" si="33"/>
        <v>3594</v>
      </c>
      <c r="G35" s="46">
        <f t="shared" si="33"/>
        <v>0</v>
      </c>
      <c r="H35" s="46">
        <f t="shared" si="33"/>
        <v>0</v>
      </c>
      <c r="I35" s="46">
        <f t="shared" si="33"/>
        <v>0</v>
      </c>
      <c r="J35" s="46">
        <f t="shared" si="33"/>
        <v>0</v>
      </c>
      <c r="K35" s="46">
        <f t="shared" si="33"/>
        <v>69017</v>
      </c>
      <c r="L35" s="46">
        <f t="shared" si="33"/>
        <v>47</v>
      </c>
      <c r="M35" s="46">
        <f t="shared" si="33"/>
        <v>7703</v>
      </c>
      <c r="N35" s="46">
        <f t="shared" si="33"/>
        <v>16203</v>
      </c>
      <c r="O35" s="46">
        <f t="shared" si="33"/>
        <v>392</v>
      </c>
      <c r="P35" s="46">
        <f t="shared" si="33"/>
        <v>93362</v>
      </c>
      <c r="Q35" s="46">
        <f t="shared" si="33"/>
        <v>0</v>
      </c>
      <c r="R35" s="46">
        <f t="shared" si="33"/>
        <v>0</v>
      </c>
      <c r="S35" s="46">
        <f t="shared" si="33"/>
        <v>0</v>
      </c>
      <c r="T35" s="46">
        <f t="shared" si="33"/>
        <v>0</v>
      </c>
      <c r="U35" s="46">
        <f t="shared" si="33"/>
        <v>0</v>
      </c>
      <c r="V35" s="46">
        <f t="shared" si="33"/>
        <v>0</v>
      </c>
      <c r="W35" s="46">
        <f t="shared" si="33"/>
        <v>0</v>
      </c>
      <c r="X35" s="46">
        <f t="shared" si="33"/>
        <v>0</v>
      </c>
      <c r="Y35" s="64" t="s">
        <v>99</v>
      </c>
      <c r="Z35" s="46">
        <f aca="true" t="shared" si="34" ref="Z35:AP35">Z36</f>
        <v>0</v>
      </c>
      <c r="AA35" s="46">
        <f t="shared" si="34"/>
        <v>0</v>
      </c>
      <c r="AB35" s="46">
        <f t="shared" si="34"/>
        <v>0</v>
      </c>
      <c r="AC35" s="46">
        <f t="shared" si="34"/>
        <v>0</v>
      </c>
      <c r="AD35" s="46">
        <f t="shared" si="34"/>
        <v>0</v>
      </c>
      <c r="AE35" s="46">
        <f t="shared" si="34"/>
        <v>0</v>
      </c>
      <c r="AF35" s="46">
        <f t="shared" si="34"/>
        <v>0</v>
      </c>
      <c r="AG35" s="46">
        <f t="shared" si="34"/>
        <v>0</v>
      </c>
      <c r="AH35" s="46">
        <f t="shared" si="34"/>
        <v>69017</v>
      </c>
      <c r="AI35" s="46">
        <f t="shared" si="34"/>
        <v>47</v>
      </c>
      <c r="AJ35" s="46">
        <f t="shared" si="34"/>
        <v>7703</v>
      </c>
      <c r="AK35" s="46">
        <f t="shared" si="34"/>
        <v>16203</v>
      </c>
      <c r="AL35" s="46">
        <f t="shared" si="34"/>
        <v>392</v>
      </c>
      <c r="AM35" s="46">
        <f t="shared" si="34"/>
        <v>93362</v>
      </c>
      <c r="AN35" s="46">
        <f t="shared" si="34"/>
        <v>3594</v>
      </c>
      <c r="AO35" s="36">
        <f t="shared" si="34"/>
        <v>80053</v>
      </c>
      <c r="AP35" s="36">
        <f t="shared" si="34"/>
        <v>0</v>
      </c>
    </row>
    <row r="36" spans="1:42" s="42" customFormat="1" ht="31.5" customHeight="1">
      <c r="A36" s="65" t="s">
        <v>44</v>
      </c>
      <c r="B36" s="38"/>
      <c r="C36" s="38"/>
      <c r="D36" s="38"/>
      <c r="E36" s="39">
        <f>SUM(B36:D36)</f>
        <v>0</v>
      </c>
      <c r="F36" s="38">
        <v>3594</v>
      </c>
      <c r="G36" s="38"/>
      <c r="H36" s="38"/>
      <c r="I36" s="39">
        <f>SUM(G36:H36)</f>
        <v>0</v>
      </c>
      <c r="J36" s="38"/>
      <c r="K36" s="38">
        <v>69017</v>
      </c>
      <c r="L36" s="38">
        <v>47</v>
      </c>
      <c r="M36" s="38">
        <v>7703</v>
      </c>
      <c r="N36" s="38">
        <v>16203</v>
      </c>
      <c r="O36" s="38">
        <v>392</v>
      </c>
      <c r="P36" s="40">
        <f>SUM(K36:O36)</f>
        <v>93362</v>
      </c>
      <c r="Q36" s="38"/>
      <c r="R36" s="38"/>
      <c r="S36" s="38"/>
      <c r="T36" s="38"/>
      <c r="U36" s="38"/>
      <c r="V36" s="38"/>
      <c r="W36" s="40">
        <f>SUM(R36:V36)</f>
        <v>0</v>
      </c>
      <c r="X36" s="38"/>
      <c r="Y36" s="65" t="s">
        <v>44</v>
      </c>
      <c r="Z36" s="38"/>
      <c r="AA36" s="38"/>
      <c r="AB36" s="38"/>
      <c r="AC36" s="38"/>
      <c r="AD36" s="38"/>
      <c r="AE36" s="39">
        <f>SUM(Z36:AD36)</f>
        <v>0</v>
      </c>
      <c r="AF36" s="38"/>
      <c r="AG36" s="39">
        <f>B36+Z36</f>
        <v>0</v>
      </c>
      <c r="AH36" s="39">
        <f>K36+R36+AA36</f>
        <v>69017</v>
      </c>
      <c r="AI36" s="39">
        <f>L36+S36</f>
        <v>47</v>
      </c>
      <c r="AJ36" s="39">
        <f>M36+T36+AB36</f>
        <v>7703</v>
      </c>
      <c r="AK36" s="39">
        <f>C36+G36+N36+U36+AC36</f>
        <v>16203</v>
      </c>
      <c r="AL36" s="39">
        <f>D36+H36+O36+V36+AD36</f>
        <v>392</v>
      </c>
      <c r="AM36" s="39">
        <f>SUM(AG36:AL36)</f>
        <v>93362</v>
      </c>
      <c r="AN36" s="39">
        <f>F36+J36+Q36+X36+AF36</f>
        <v>3594</v>
      </c>
      <c r="AO36" s="163">
        <v>80053</v>
      </c>
      <c r="AP36" s="41"/>
    </row>
    <row r="37" spans="1:40" s="42" customFormat="1" ht="21" customHeight="1">
      <c r="A37" s="65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/>
      <c r="Q37" s="39"/>
      <c r="R37" s="39"/>
      <c r="S37" s="39"/>
      <c r="T37" s="39"/>
      <c r="U37" s="39"/>
      <c r="V37" s="39"/>
      <c r="W37" s="40"/>
      <c r="X37" s="39"/>
      <c r="Y37" s="65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42" s="57" customFormat="1" ht="28.5" customHeight="1">
      <c r="A38" s="34" t="s">
        <v>45</v>
      </c>
      <c r="B38" s="46">
        <f aca="true" t="shared" si="35" ref="B38:Q38">B39</f>
        <v>0</v>
      </c>
      <c r="C38" s="46">
        <f t="shared" si="35"/>
        <v>0</v>
      </c>
      <c r="D38" s="46">
        <f t="shared" si="35"/>
        <v>0</v>
      </c>
      <c r="E38" s="46">
        <f t="shared" si="35"/>
        <v>0</v>
      </c>
      <c r="F38" s="46">
        <f t="shared" si="35"/>
        <v>161</v>
      </c>
      <c r="G38" s="46">
        <f t="shared" si="35"/>
        <v>0</v>
      </c>
      <c r="H38" s="46">
        <f t="shared" si="35"/>
        <v>0</v>
      </c>
      <c r="I38" s="46">
        <f t="shared" si="35"/>
        <v>0</v>
      </c>
      <c r="J38" s="46">
        <f t="shared" si="35"/>
        <v>0</v>
      </c>
      <c r="K38" s="46">
        <f t="shared" si="35"/>
        <v>19</v>
      </c>
      <c r="L38" s="46">
        <f t="shared" si="35"/>
        <v>0</v>
      </c>
      <c r="M38" s="46">
        <f t="shared" si="35"/>
        <v>8</v>
      </c>
      <c r="N38" s="46">
        <f t="shared" si="35"/>
        <v>142</v>
      </c>
      <c r="O38" s="46">
        <f t="shared" si="35"/>
        <v>0</v>
      </c>
      <c r="P38" s="46">
        <f t="shared" si="35"/>
        <v>169</v>
      </c>
      <c r="Q38" s="46">
        <f t="shared" si="35"/>
        <v>343</v>
      </c>
      <c r="R38" s="46">
        <f>+R39</f>
        <v>0</v>
      </c>
      <c r="S38" s="46">
        <f aca="true" t="shared" si="36" ref="S38:X38">S39</f>
        <v>0</v>
      </c>
      <c r="T38" s="46">
        <f t="shared" si="36"/>
        <v>0</v>
      </c>
      <c r="U38" s="46">
        <f t="shared" si="36"/>
        <v>0</v>
      </c>
      <c r="V38" s="46">
        <f t="shared" si="36"/>
        <v>0</v>
      </c>
      <c r="W38" s="46">
        <f t="shared" si="36"/>
        <v>0</v>
      </c>
      <c r="X38" s="46">
        <f t="shared" si="36"/>
        <v>0</v>
      </c>
      <c r="Y38" s="34" t="s">
        <v>45</v>
      </c>
      <c r="Z38" s="46">
        <f aca="true" t="shared" si="37" ref="Z38:AP38">Z39</f>
        <v>0</v>
      </c>
      <c r="AA38" s="46">
        <f t="shared" si="37"/>
        <v>0</v>
      </c>
      <c r="AB38" s="46">
        <f t="shared" si="37"/>
        <v>0</v>
      </c>
      <c r="AC38" s="46">
        <f t="shared" si="37"/>
        <v>0</v>
      </c>
      <c r="AD38" s="46">
        <f t="shared" si="37"/>
        <v>0</v>
      </c>
      <c r="AE38" s="46">
        <f t="shared" si="37"/>
        <v>0</v>
      </c>
      <c r="AF38" s="46">
        <f t="shared" si="37"/>
        <v>0</v>
      </c>
      <c r="AG38" s="46">
        <f t="shared" si="37"/>
        <v>0</v>
      </c>
      <c r="AH38" s="46">
        <f t="shared" si="37"/>
        <v>19</v>
      </c>
      <c r="AI38" s="46">
        <f t="shared" si="37"/>
        <v>0</v>
      </c>
      <c r="AJ38" s="46">
        <f t="shared" si="37"/>
        <v>8</v>
      </c>
      <c r="AK38" s="46">
        <f t="shared" si="37"/>
        <v>142</v>
      </c>
      <c r="AL38" s="46">
        <f t="shared" si="37"/>
        <v>0</v>
      </c>
      <c r="AM38" s="46">
        <f t="shared" si="37"/>
        <v>169</v>
      </c>
      <c r="AN38" s="46">
        <f t="shared" si="37"/>
        <v>504</v>
      </c>
      <c r="AO38" s="36">
        <f t="shared" si="37"/>
        <v>0</v>
      </c>
      <c r="AP38" s="36">
        <f t="shared" si="37"/>
        <v>0</v>
      </c>
    </row>
    <row r="39" spans="1:42" s="42" customFormat="1" ht="31.5" customHeight="1">
      <c r="A39" s="65" t="s">
        <v>46</v>
      </c>
      <c r="B39" s="38"/>
      <c r="C39" s="38"/>
      <c r="D39" s="38"/>
      <c r="E39" s="39">
        <f>SUM(B39:D39)</f>
        <v>0</v>
      </c>
      <c r="F39" s="38">
        <v>161</v>
      </c>
      <c r="G39" s="38"/>
      <c r="H39" s="38"/>
      <c r="I39" s="39">
        <f>SUM(G39:H39)</f>
        <v>0</v>
      </c>
      <c r="J39" s="38"/>
      <c r="K39" s="38">
        <v>19</v>
      </c>
      <c r="L39" s="38"/>
      <c r="M39" s="38">
        <v>8</v>
      </c>
      <c r="N39" s="38">
        <v>142</v>
      </c>
      <c r="O39" s="38"/>
      <c r="P39" s="40">
        <f>SUM(K39:O39)</f>
        <v>169</v>
      </c>
      <c r="Q39" s="38">
        <v>343</v>
      </c>
      <c r="R39" s="38"/>
      <c r="S39" s="38"/>
      <c r="T39" s="38"/>
      <c r="U39" s="38"/>
      <c r="V39" s="38"/>
      <c r="W39" s="40">
        <f>SUM(R39:V39)</f>
        <v>0</v>
      </c>
      <c r="X39" s="38"/>
      <c r="Y39" s="65" t="s">
        <v>46</v>
      </c>
      <c r="Z39" s="38"/>
      <c r="AA39" s="38"/>
      <c r="AB39" s="38"/>
      <c r="AC39" s="38"/>
      <c r="AD39" s="38"/>
      <c r="AE39" s="39">
        <f>SUM(Z39:AD39)</f>
        <v>0</v>
      </c>
      <c r="AF39" s="38"/>
      <c r="AG39" s="39">
        <f>B39+Z39</f>
        <v>0</v>
      </c>
      <c r="AH39" s="39">
        <f>K39+R39+AA39</f>
        <v>19</v>
      </c>
      <c r="AI39" s="39">
        <f>L39+S39</f>
        <v>0</v>
      </c>
      <c r="AJ39" s="39">
        <f>M39+T39+AB39</f>
        <v>8</v>
      </c>
      <c r="AK39" s="39">
        <f>C39+G39+N39+U39+AC39</f>
        <v>142</v>
      </c>
      <c r="AL39" s="39">
        <f>D39+H39+O39+V39+AD39</f>
        <v>0</v>
      </c>
      <c r="AM39" s="39">
        <f>SUM(AG39:AL39)</f>
        <v>169</v>
      </c>
      <c r="AN39" s="39">
        <f>F39+J39+Q39+X39+AF39</f>
        <v>504</v>
      </c>
      <c r="AO39" s="41"/>
      <c r="AP39" s="41"/>
    </row>
    <row r="40" spans="1:40" s="42" customFormat="1" ht="27.75" customHeight="1">
      <c r="A40" s="43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56"/>
      <c r="Q40" s="39"/>
      <c r="R40" s="39"/>
      <c r="S40" s="39"/>
      <c r="T40" s="39"/>
      <c r="U40" s="39"/>
      <c r="V40" s="39"/>
      <c r="W40" s="56"/>
      <c r="X40" s="39"/>
      <c r="Y40" s="43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</row>
    <row r="41" spans="1:59" s="57" customFormat="1" ht="28.5" customHeight="1">
      <c r="A41" s="34" t="s">
        <v>47</v>
      </c>
      <c r="B41" s="46">
        <f aca="true" t="shared" si="38" ref="B41:X41">B42</f>
        <v>0</v>
      </c>
      <c r="C41" s="46">
        <f t="shared" si="38"/>
        <v>0</v>
      </c>
      <c r="D41" s="46">
        <f t="shared" si="38"/>
        <v>0</v>
      </c>
      <c r="E41" s="46">
        <f t="shared" si="38"/>
        <v>0</v>
      </c>
      <c r="F41" s="46">
        <f t="shared" si="38"/>
        <v>152</v>
      </c>
      <c r="G41" s="46">
        <f t="shared" si="38"/>
        <v>0</v>
      </c>
      <c r="H41" s="46">
        <f t="shared" si="38"/>
        <v>0</v>
      </c>
      <c r="I41" s="46">
        <f t="shared" si="38"/>
        <v>0</v>
      </c>
      <c r="J41" s="46">
        <f t="shared" si="38"/>
        <v>0</v>
      </c>
      <c r="K41" s="46">
        <f t="shared" si="38"/>
        <v>0</v>
      </c>
      <c r="L41" s="46">
        <f t="shared" si="38"/>
        <v>0</v>
      </c>
      <c r="M41" s="46">
        <f t="shared" si="38"/>
        <v>0</v>
      </c>
      <c r="N41" s="46">
        <f t="shared" si="38"/>
        <v>452</v>
      </c>
      <c r="O41" s="46">
        <f t="shared" si="38"/>
        <v>0</v>
      </c>
      <c r="P41" s="46">
        <f t="shared" si="38"/>
        <v>452</v>
      </c>
      <c r="Q41" s="46">
        <f t="shared" si="38"/>
        <v>35</v>
      </c>
      <c r="R41" s="46">
        <f t="shared" si="38"/>
        <v>0</v>
      </c>
      <c r="S41" s="46">
        <f t="shared" si="38"/>
        <v>0</v>
      </c>
      <c r="T41" s="46">
        <f t="shared" si="38"/>
        <v>0</v>
      </c>
      <c r="U41" s="46">
        <f t="shared" si="38"/>
        <v>0</v>
      </c>
      <c r="V41" s="46">
        <f t="shared" si="38"/>
        <v>0</v>
      </c>
      <c r="W41" s="46">
        <f t="shared" si="38"/>
        <v>0</v>
      </c>
      <c r="X41" s="46">
        <f t="shared" si="38"/>
        <v>0</v>
      </c>
      <c r="Y41" s="34" t="s">
        <v>47</v>
      </c>
      <c r="Z41" s="46">
        <f aca="true" t="shared" si="39" ref="Z41:AP41">Z42</f>
        <v>0</v>
      </c>
      <c r="AA41" s="46">
        <f t="shared" si="39"/>
        <v>0</v>
      </c>
      <c r="AB41" s="46">
        <f t="shared" si="39"/>
        <v>0</v>
      </c>
      <c r="AC41" s="46">
        <f t="shared" si="39"/>
        <v>0</v>
      </c>
      <c r="AD41" s="46">
        <f t="shared" si="39"/>
        <v>0</v>
      </c>
      <c r="AE41" s="46">
        <f t="shared" si="39"/>
        <v>0</v>
      </c>
      <c r="AF41" s="46">
        <f t="shared" si="39"/>
        <v>0</v>
      </c>
      <c r="AG41" s="46">
        <f t="shared" si="39"/>
        <v>0</v>
      </c>
      <c r="AH41" s="46">
        <f t="shared" si="39"/>
        <v>0</v>
      </c>
      <c r="AI41" s="46">
        <f t="shared" si="39"/>
        <v>0</v>
      </c>
      <c r="AJ41" s="46">
        <f t="shared" si="39"/>
        <v>0</v>
      </c>
      <c r="AK41" s="46">
        <f t="shared" si="39"/>
        <v>452</v>
      </c>
      <c r="AL41" s="46">
        <f t="shared" si="39"/>
        <v>0</v>
      </c>
      <c r="AM41" s="46">
        <f t="shared" si="39"/>
        <v>452</v>
      </c>
      <c r="AN41" s="46">
        <f t="shared" si="39"/>
        <v>187</v>
      </c>
      <c r="AO41" s="36">
        <f t="shared" si="39"/>
        <v>0</v>
      </c>
      <c r="AP41" s="36">
        <f t="shared" si="39"/>
        <v>0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</row>
    <row r="42" spans="1:42" s="42" customFormat="1" ht="31.5" customHeight="1">
      <c r="A42" s="37" t="s">
        <v>48</v>
      </c>
      <c r="B42" s="38"/>
      <c r="C42" s="38"/>
      <c r="D42" s="38"/>
      <c r="E42" s="39">
        <f>SUM(B42:D42)</f>
        <v>0</v>
      </c>
      <c r="F42" s="38">
        <v>152</v>
      </c>
      <c r="G42" s="38"/>
      <c r="H42" s="38"/>
      <c r="I42" s="39">
        <f>SUM(G42:H42)</f>
        <v>0</v>
      </c>
      <c r="J42" s="38"/>
      <c r="K42" s="38"/>
      <c r="L42" s="38"/>
      <c r="M42" s="38"/>
      <c r="N42" s="38">
        <v>452</v>
      </c>
      <c r="O42" s="38"/>
      <c r="P42" s="40">
        <f>SUM(K42:O42)</f>
        <v>452</v>
      </c>
      <c r="Q42" s="38">
        <v>35</v>
      </c>
      <c r="R42" s="38"/>
      <c r="S42" s="38"/>
      <c r="T42" s="38"/>
      <c r="U42" s="38"/>
      <c r="V42" s="38"/>
      <c r="W42" s="40">
        <f>SUM(R42:V42)</f>
        <v>0</v>
      </c>
      <c r="X42" s="38"/>
      <c r="Y42" s="37" t="s">
        <v>48</v>
      </c>
      <c r="Z42" s="38"/>
      <c r="AA42" s="38"/>
      <c r="AB42" s="38"/>
      <c r="AC42" s="38"/>
      <c r="AD42" s="38"/>
      <c r="AE42" s="39">
        <f>SUM(Z42:AD42)</f>
        <v>0</v>
      </c>
      <c r="AF42" s="38"/>
      <c r="AG42" s="39">
        <f>B42+Z42</f>
        <v>0</v>
      </c>
      <c r="AH42" s="39">
        <f>K42+R42+AA42</f>
        <v>0</v>
      </c>
      <c r="AI42" s="39">
        <f>L42+S42</f>
        <v>0</v>
      </c>
      <c r="AJ42" s="39">
        <f>M42+T42+AB42</f>
        <v>0</v>
      </c>
      <c r="AK42" s="39">
        <f>C42+G42+N42+U42+AC42</f>
        <v>452</v>
      </c>
      <c r="AL42" s="39">
        <f>D42+H42+O42+V42+AD42</f>
        <v>0</v>
      </c>
      <c r="AM42" s="39">
        <f>SUM(AG42:AL42)</f>
        <v>452</v>
      </c>
      <c r="AN42" s="39">
        <f>F42+J42+Q42+X42+AF42</f>
        <v>187</v>
      </c>
      <c r="AO42" s="41"/>
      <c r="AP42" s="41"/>
    </row>
    <row r="43" spans="1:41" s="42" customFormat="1" ht="27" customHeight="1">
      <c r="A43" s="37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39"/>
      <c r="R43" s="39"/>
      <c r="S43" s="39"/>
      <c r="T43" s="39"/>
      <c r="U43" s="39"/>
      <c r="V43" s="39"/>
      <c r="W43" s="40"/>
      <c r="X43" s="39"/>
      <c r="Y43" s="37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66"/>
    </row>
    <row r="44" spans="1:42" s="57" customFormat="1" ht="39.75" customHeight="1">
      <c r="A44" s="67" t="s">
        <v>49</v>
      </c>
      <c r="B44" s="68">
        <f aca="true" t="shared" si="40" ref="B44:X44">B9+B12+B19+B27+B35+B38+B41</f>
        <v>5565319</v>
      </c>
      <c r="C44" s="68">
        <f t="shared" si="40"/>
        <v>92698691</v>
      </c>
      <c r="D44" s="68">
        <f t="shared" si="40"/>
        <v>315728</v>
      </c>
      <c r="E44" s="68">
        <f t="shared" si="40"/>
        <v>98579738</v>
      </c>
      <c r="F44" s="68">
        <f t="shared" si="40"/>
        <v>7351033</v>
      </c>
      <c r="G44" s="68">
        <f t="shared" si="40"/>
        <v>84724</v>
      </c>
      <c r="H44" s="68">
        <f t="shared" si="40"/>
        <v>18</v>
      </c>
      <c r="I44" s="68">
        <f t="shared" si="40"/>
        <v>84742</v>
      </c>
      <c r="J44" s="68">
        <f t="shared" si="40"/>
        <v>46184</v>
      </c>
      <c r="K44" s="68">
        <f t="shared" si="40"/>
        <v>5980777</v>
      </c>
      <c r="L44" s="68">
        <f t="shared" si="40"/>
        <v>7485</v>
      </c>
      <c r="M44" s="68">
        <f t="shared" si="40"/>
        <v>1067447</v>
      </c>
      <c r="N44" s="68">
        <f t="shared" si="40"/>
        <v>993694</v>
      </c>
      <c r="O44" s="68">
        <f t="shared" si="40"/>
        <v>2553</v>
      </c>
      <c r="P44" s="68">
        <f t="shared" si="40"/>
        <v>8051956</v>
      </c>
      <c r="Q44" s="68">
        <f t="shared" si="40"/>
        <v>1157065</v>
      </c>
      <c r="R44" s="68">
        <f t="shared" si="40"/>
        <v>145981</v>
      </c>
      <c r="S44" s="68">
        <f t="shared" si="40"/>
        <v>1463</v>
      </c>
      <c r="T44" s="68">
        <f t="shared" si="40"/>
        <v>12551</v>
      </c>
      <c r="U44" s="68">
        <f t="shared" si="40"/>
        <v>61430</v>
      </c>
      <c r="V44" s="68">
        <f t="shared" si="40"/>
        <v>761</v>
      </c>
      <c r="W44" s="68">
        <f t="shared" si="40"/>
        <v>222186</v>
      </c>
      <c r="X44" s="68">
        <f t="shared" si="40"/>
        <v>71902</v>
      </c>
      <c r="Y44" s="67" t="s">
        <v>49</v>
      </c>
      <c r="Z44" s="68">
        <f aca="true" t="shared" si="41" ref="Z44:AP44">Z9+Z12+Z19+Z27+Z35+Z38+Z41</f>
        <v>190327</v>
      </c>
      <c r="AA44" s="68">
        <f t="shared" si="41"/>
        <v>0</v>
      </c>
      <c r="AB44" s="68">
        <f t="shared" si="41"/>
        <v>1356</v>
      </c>
      <c r="AC44" s="68">
        <f t="shared" si="41"/>
        <v>2738</v>
      </c>
      <c r="AD44" s="68">
        <f t="shared" si="41"/>
        <v>46112</v>
      </c>
      <c r="AE44" s="68">
        <f t="shared" si="41"/>
        <v>240533</v>
      </c>
      <c r="AF44" s="68">
        <f t="shared" si="41"/>
        <v>15618</v>
      </c>
      <c r="AG44" s="68">
        <f t="shared" si="41"/>
        <v>5755646</v>
      </c>
      <c r="AH44" s="68">
        <f t="shared" si="41"/>
        <v>6126758</v>
      </c>
      <c r="AI44" s="68">
        <f t="shared" si="41"/>
        <v>8948</v>
      </c>
      <c r="AJ44" s="68">
        <f t="shared" si="41"/>
        <v>1081354</v>
      </c>
      <c r="AK44" s="68">
        <f t="shared" si="41"/>
        <v>93841277</v>
      </c>
      <c r="AL44" s="68">
        <f t="shared" si="41"/>
        <v>365172</v>
      </c>
      <c r="AM44" s="68">
        <f t="shared" si="41"/>
        <v>107179155</v>
      </c>
      <c r="AN44" s="68">
        <f t="shared" si="41"/>
        <v>8641802</v>
      </c>
      <c r="AO44" s="68">
        <f t="shared" si="41"/>
        <v>40422396</v>
      </c>
      <c r="AP44" s="68">
        <f t="shared" si="41"/>
        <v>0</v>
      </c>
    </row>
    <row r="45" spans="1:40" s="42" customFormat="1" ht="12" customHeight="1" thickBo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</row>
    <row r="46" spans="1:19" s="72" customFormat="1" ht="18" customHeight="1">
      <c r="A46" s="169" t="s">
        <v>106</v>
      </c>
      <c r="B46" s="169"/>
      <c r="C46" s="169"/>
      <c r="D46" s="169"/>
      <c r="E46" s="169"/>
      <c r="F46" s="169"/>
      <c r="G46" s="169"/>
      <c r="H46" s="169"/>
      <c r="I46" s="169"/>
      <c r="J46" s="169"/>
      <c r="K46" s="71"/>
      <c r="N46" s="73"/>
      <c r="O46" s="73"/>
      <c r="P46" s="74"/>
      <c r="Q46" s="73"/>
      <c r="R46" s="73"/>
      <c r="S46" s="73"/>
    </row>
    <row r="47" spans="1:16" s="72" customFormat="1" ht="18" customHeight="1">
      <c r="A47" s="75" t="s">
        <v>107</v>
      </c>
      <c r="B47" s="76"/>
      <c r="C47" s="76"/>
      <c r="D47" s="76"/>
      <c r="E47" s="76"/>
      <c r="F47" s="77"/>
      <c r="G47" s="76"/>
      <c r="H47" s="76"/>
      <c r="I47" s="76"/>
      <c r="J47" s="76"/>
      <c r="P47" s="78"/>
    </row>
    <row r="48" spans="1:16" s="72" customFormat="1" ht="18" customHeight="1">
      <c r="A48" s="79" t="s">
        <v>108</v>
      </c>
      <c r="B48" s="76"/>
      <c r="C48" s="76"/>
      <c r="D48" s="76"/>
      <c r="E48" s="76"/>
      <c r="F48" s="77"/>
      <c r="G48" s="76"/>
      <c r="H48" s="76"/>
      <c r="I48" s="76"/>
      <c r="J48" s="76"/>
      <c r="P48" s="78"/>
    </row>
    <row r="49" ht="18" customHeight="1">
      <c r="A49" s="80"/>
    </row>
    <row r="50" ht="15" customHeight="1">
      <c r="A50" s="80"/>
    </row>
    <row r="51" ht="15" customHeight="1">
      <c r="A51" s="80"/>
    </row>
    <row r="52" ht="15" customHeight="1">
      <c r="A52" s="84"/>
    </row>
    <row r="53" ht="15" customHeight="1">
      <c r="A53" s="84"/>
    </row>
    <row r="54" ht="15" customHeight="1">
      <c r="A54" s="84"/>
    </row>
    <row r="55" ht="15" customHeight="1">
      <c r="A55" s="84"/>
    </row>
    <row r="56" ht="15" customHeight="1">
      <c r="A56" s="84"/>
    </row>
    <row r="57" ht="15" customHeight="1">
      <c r="A57" s="84"/>
    </row>
    <row r="58" ht="15" customHeight="1">
      <c r="A58" s="84"/>
    </row>
    <row r="59" ht="15" customHeight="1">
      <c r="A59" s="84"/>
    </row>
    <row r="60" ht="15" customHeight="1">
      <c r="A60" s="84"/>
    </row>
    <row r="61" ht="15" customHeight="1">
      <c r="A61" s="84"/>
    </row>
    <row r="62" ht="15" customHeight="1">
      <c r="A62" s="84"/>
    </row>
    <row r="63" ht="15" customHeight="1">
      <c r="A63" s="84"/>
    </row>
    <row r="64" ht="15" customHeight="1">
      <c r="A64" s="84"/>
    </row>
    <row r="65" ht="15.75">
      <c r="A65" s="84"/>
    </row>
    <row r="66" ht="15.75">
      <c r="A66" s="84"/>
    </row>
    <row r="67" ht="15.75">
      <c r="A67" s="84"/>
    </row>
    <row r="68" ht="15.75">
      <c r="A68" s="84"/>
    </row>
    <row r="69" ht="15.75">
      <c r="A69" s="84"/>
    </row>
    <row r="70" ht="15.75">
      <c r="A70" s="84"/>
    </row>
    <row r="71" ht="15.75">
      <c r="A71" s="84"/>
    </row>
    <row r="72" ht="15.75">
      <c r="A72" s="84"/>
    </row>
    <row r="73" ht="15.75">
      <c r="A73" s="84"/>
    </row>
    <row r="74" ht="15.75">
      <c r="A74" s="84"/>
    </row>
    <row r="75" ht="15.75">
      <c r="A75" s="84"/>
    </row>
    <row r="76" ht="15.75">
      <c r="A76" s="84"/>
    </row>
    <row r="77" ht="15.75">
      <c r="A77" s="84"/>
    </row>
    <row r="78" ht="15.75">
      <c r="A78" s="84"/>
    </row>
    <row r="79" ht="15.75">
      <c r="A79" s="84"/>
    </row>
    <row r="80" ht="15.75">
      <c r="A80" s="84"/>
    </row>
    <row r="81" ht="15.75">
      <c r="A81" s="84"/>
    </row>
    <row r="133" ht="14.25" customHeight="1"/>
  </sheetData>
  <mergeCells count="16">
    <mergeCell ref="A4:A7"/>
    <mergeCell ref="Y4:Y7"/>
    <mergeCell ref="G6:J6"/>
    <mergeCell ref="K6:Q6"/>
    <mergeCell ref="R6:X6"/>
    <mergeCell ref="B6:F6"/>
    <mergeCell ref="Z6:AF6"/>
    <mergeCell ref="A46:J46"/>
    <mergeCell ref="AA2:AF2"/>
    <mergeCell ref="AG2:AK2"/>
    <mergeCell ref="B5:J5"/>
    <mergeCell ref="K5:X5"/>
    <mergeCell ref="C2:J2"/>
    <mergeCell ref="K2:P2"/>
    <mergeCell ref="Z5:AF5"/>
    <mergeCell ref="AG5:AN6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perSize="9" scale="55" r:id="rId1"/>
  <colBreaks count="2" manualBreakCount="2">
    <brk id="10" max="47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1"/>
  <sheetViews>
    <sheetView zoomScale="60" zoomScaleNormal="60" workbookViewId="0" topLeftCell="A1">
      <selection activeCell="F12" sqref="F12"/>
    </sheetView>
  </sheetViews>
  <sheetFormatPr defaultColWidth="13.25390625" defaultRowHeight="16.5"/>
  <cols>
    <col min="1" max="1" width="41.625" style="161" customWidth="1"/>
    <col min="2" max="2" width="15.75390625" style="157" customWidth="1"/>
    <col min="3" max="3" width="16.25390625" style="157" customWidth="1"/>
    <col min="4" max="4" width="13.375" style="157" customWidth="1"/>
    <col min="5" max="5" width="16.375" style="157" customWidth="1"/>
    <col min="6" max="6" width="15.875" style="158" customWidth="1"/>
    <col min="7" max="7" width="12.125" style="157" customWidth="1"/>
    <col min="8" max="8" width="7.25390625" style="157" customWidth="1"/>
    <col min="9" max="9" width="11.875" style="157" customWidth="1"/>
    <col min="10" max="10" width="10.875" style="157" customWidth="1"/>
    <col min="11" max="11" width="14.75390625" style="157" customWidth="1"/>
    <col min="12" max="12" width="10.50390625" style="157" customWidth="1"/>
    <col min="13" max="13" width="14.125" style="157" customWidth="1"/>
    <col min="14" max="14" width="13.125" style="157" customWidth="1"/>
    <col min="15" max="15" width="12.00390625" style="157" customWidth="1"/>
    <col min="16" max="16" width="16.25390625" style="159" customWidth="1"/>
    <col min="17" max="17" width="12.875" style="157" customWidth="1"/>
    <col min="18" max="18" width="10.00390625" style="157" customWidth="1"/>
    <col min="19" max="19" width="5.875" style="157" customWidth="1"/>
    <col min="20" max="20" width="9.75390625" style="157" customWidth="1"/>
    <col min="21" max="21" width="12.25390625" style="157" customWidth="1"/>
    <col min="22" max="22" width="7.00390625" style="157" customWidth="1"/>
    <col min="23" max="23" width="12.375" style="157" customWidth="1"/>
    <col min="24" max="24" width="11.25390625" style="157" customWidth="1"/>
    <col min="25" max="25" width="40.75390625" style="87" customWidth="1"/>
    <col min="26" max="26" width="18.50390625" style="157" customWidth="1"/>
    <col min="27" max="27" width="16.50390625" style="157" customWidth="1"/>
    <col min="28" max="28" width="16.375" style="157" customWidth="1"/>
    <col min="29" max="29" width="14.375" style="157" customWidth="1"/>
    <col min="30" max="30" width="14.25390625" style="157" customWidth="1"/>
    <col min="31" max="31" width="18.75390625" style="157" customWidth="1"/>
    <col min="32" max="32" width="17.875" style="157" customWidth="1"/>
    <col min="33" max="33" width="22.125" style="157" customWidth="1"/>
    <col min="34" max="34" width="21.00390625" style="157" customWidth="1"/>
    <col min="35" max="35" width="18.375" style="157" customWidth="1"/>
    <col min="36" max="36" width="20.00390625" style="157" customWidth="1"/>
    <col min="37" max="37" width="19.75390625" style="157" customWidth="1"/>
    <col min="38" max="38" width="18.50390625" style="157" customWidth="1"/>
    <col min="39" max="39" width="20.75390625" style="157" customWidth="1"/>
    <col min="40" max="40" width="18.625" style="157" customWidth="1"/>
    <col min="41" max="41" width="15.75390625" style="157" customWidth="1"/>
    <col min="42" max="42" width="14.375" style="157" bestFit="1" customWidth="1"/>
    <col min="43" max="16384" width="13.25390625" style="157" customWidth="1"/>
  </cols>
  <sheetData>
    <row r="1" spans="1:40" s="87" customFormat="1" ht="9" customHeight="1">
      <c r="A1" s="86"/>
      <c r="F1" s="88"/>
      <c r="K1" s="89"/>
      <c r="P1" s="90"/>
      <c r="R1" s="86"/>
      <c r="S1" s="91"/>
      <c r="X1" s="92"/>
      <c r="Y1" s="86"/>
      <c r="AN1" s="92"/>
    </row>
    <row r="2" spans="1:40" s="87" customFormat="1" ht="51" customHeight="1">
      <c r="A2" s="86"/>
      <c r="C2" s="181" t="s">
        <v>50</v>
      </c>
      <c r="D2" s="181"/>
      <c r="E2" s="181"/>
      <c r="F2" s="181"/>
      <c r="G2" s="181"/>
      <c r="H2" s="181"/>
      <c r="I2" s="181"/>
      <c r="J2" s="181"/>
      <c r="K2" s="182" t="s">
        <v>100</v>
      </c>
      <c r="L2" s="182"/>
      <c r="M2" s="182"/>
      <c r="N2" s="182"/>
      <c r="O2" s="182"/>
      <c r="P2" s="182"/>
      <c r="R2" s="86"/>
      <c r="S2" s="91"/>
      <c r="X2" s="92"/>
      <c r="Y2" s="86"/>
      <c r="AA2" s="183" t="s">
        <v>51</v>
      </c>
      <c r="AB2" s="183"/>
      <c r="AC2" s="183"/>
      <c r="AD2" s="183"/>
      <c r="AE2" s="183"/>
      <c r="AF2" s="183"/>
      <c r="AG2" s="181" t="s">
        <v>52</v>
      </c>
      <c r="AH2" s="181"/>
      <c r="AI2" s="181"/>
      <c r="AJ2" s="181"/>
      <c r="AK2" s="181"/>
      <c r="AN2" s="92"/>
    </row>
    <row r="3" spans="1:40" s="87" customFormat="1" ht="23.25" customHeight="1" thickBot="1">
      <c r="A3" s="93" t="s">
        <v>0</v>
      </c>
      <c r="F3" s="88"/>
      <c r="G3" s="94"/>
      <c r="M3" s="95"/>
      <c r="P3" s="90"/>
      <c r="Q3" s="96"/>
      <c r="R3" s="97"/>
      <c r="X3" s="98" t="s">
        <v>1</v>
      </c>
      <c r="Y3" s="98"/>
      <c r="AN3" s="98" t="s">
        <v>1</v>
      </c>
    </row>
    <row r="4" spans="1:40" s="102" customFormat="1" ht="21" customHeight="1">
      <c r="A4" s="184" t="s">
        <v>2</v>
      </c>
      <c r="B4" s="99"/>
      <c r="C4" s="100"/>
      <c r="D4" s="100"/>
      <c r="E4" s="100"/>
      <c r="F4" s="100"/>
      <c r="G4" s="101" t="s">
        <v>53</v>
      </c>
      <c r="H4" s="100"/>
      <c r="I4" s="100"/>
      <c r="J4" s="100"/>
      <c r="K4" s="100"/>
      <c r="L4" s="100"/>
      <c r="M4" s="100"/>
      <c r="N4" s="101" t="s">
        <v>3</v>
      </c>
      <c r="O4" s="100"/>
      <c r="P4" s="100"/>
      <c r="Q4" s="100"/>
      <c r="R4" s="100"/>
      <c r="S4" s="100"/>
      <c r="T4" s="100"/>
      <c r="U4" s="101" t="s">
        <v>4</v>
      </c>
      <c r="V4" s="100"/>
      <c r="W4" s="100"/>
      <c r="X4" s="100"/>
      <c r="Y4" s="184" t="s">
        <v>2</v>
      </c>
      <c r="Z4" s="100"/>
      <c r="AA4" s="100"/>
      <c r="AB4" s="100"/>
      <c r="AC4" s="101" t="s">
        <v>53</v>
      </c>
      <c r="AD4" s="100"/>
      <c r="AE4" s="100"/>
      <c r="AF4" s="100"/>
      <c r="AG4" s="100"/>
      <c r="AH4" s="101" t="s">
        <v>3</v>
      </c>
      <c r="AI4" s="100"/>
      <c r="AJ4" s="100"/>
      <c r="AK4" s="100"/>
      <c r="AL4" s="101" t="s">
        <v>4</v>
      </c>
      <c r="AM4" s="100"/>
      <c r="AN4" s="100"/>
    </row>
    <row r="5" spans="1:40" s="102" customFormat="1" ht="24" customHeight="1">
      <c r="A5" s="185"/>
      <c r="B5" s="187" t="s">
        <v>5</v>
      </c>
      <c r="C5" s="188"/>
      <c r="D5" s="188"/>
      <c r="E5" s="188"/>
      <c r="F5" s="188"/>
      <c r="G5" s="188"/>
      <c r="H5" s="188"/>
      <c r="I5" s="188"/>
      <c r="J5" s="189"/>
      <c r="K5" s="187" t="s">
        <v>6</v>
      </c>
      <c r="L5" s="188"/>
      <c r="M5" s="188"/>
      <c r="N5" s="188"/>
      <c r="O5" s="188"/>
      <c r="P5" s="188"/>
      <c r="Q5" s="188"/>
      <c r="R5" s="188"/>
      <c r="S5" s="188"/>
      <c r="T5" s="190"/>
      <c r="U5" s="190"/>
      <c r="V5" s="190"/>
      <c r="W5" s="190"/>
      <c r="X5" s="191"/>
      <c r="Y5" s="185"/>
      <c r="Z5" s="187" t="s">
        <v>54</v>
      </c>
      <c r="AA5" s="188"/>
      <c r="AB5" s="188"/>
      <c r="AC5" s="188"/>
      <c r="AD5" s="188"/>
      <c r="AE5" s="188"/>
      <c r="AF5" s="189"/>
      <c r="AG5" s="192" t="s">
        <v>7</v>
      </c>
      <c r="AH5" s="193"/>
      <c r="AI5" s="193"/>
      <c r="AJ5" s="193"/>
      <c r="AK5" s="193"/>
      <c r="AL5" s="193"/>
      <c r="AM5" s="193"/>
      <c r="AN5" s="193"/>
    </row>
    <row r="6" spans="1:40" s="102" customFormat="1" ht="24.75" customHeight="1">
      <c r="A6" s="185"/>
      <c r="B6" s="195" t="s">
        <v>8</v>
      </c>
      <c r="C6" s="196"/>
      <c r="D6" s="196"/>
      <c r="E6" s="196"/>
      <c r="F6" s="197"/>
      <c r="G6" s="195" t="s">
        <v>9</v>
      </c>
      <c r="H6" s="196"/>
      <c r="I6" s="196"/>
      <c r="J6" s="197"/>
      <c r="K6" s="195" t="s">
        <v>55</v>
      </c>
      <c r="L6" s="196"/>
      <c r="M6" s="196"/>
      <c r="N6" s="196"/>
      <c r="O6" s="196"/>
      <c r="P6" s="196"/>
      <c r="Q6" s="197"/>
      <c r="R6" s="195" t="s">
        <v>9</v>
      </c>
      <c r="S6" s="196"/>
      <c r="T6" s="196"/>
      <c r="U6" s="196"/>
      <c r="V6" s="196"/>
      <c r="W6" s="196"/>
      <c r="X6" s="197"/>
      <c r="Y6" s="185"/>
      <c r="Z6" s="195" t="s">
        <v>10</v>
      </c>
      <c r="AA6" s="196"/>
      <c r="AB6" s="196"/>
      <c r="AC6" s="196"/>
      <c r="AD6" s="196"/>
      <c r="AE6" s="196"/>
      <c r="AF6" s="197"/>
      <c r="AG6" s="194"/>
      <c r="AH6" s="190"/>
      <c r="AI6" s="190"/>
      <c r="AJ6" s="190"/>
      <c r="AK6" s="190"/>
      <c r="AL6" s="190"/>
      <c r="AM6" s="190"/>
      <c r="AN6" s="190"/>
    </row>
    <row r="7" spans="1:42" s="102" customFormat="1" ht="45" customHeight="1" thickBot="1">
      <c r="A7" s="186"/>
      <c r="B7" s="103" t="s">
        <v>11</v>
      </c>
      <c r="C7" s="104" t="s">
        <v>12</v>
      </c>
      <c r="D7" s="104" t="s">
        <v>13</v>
      </c>
      <c r="E7" s="104" t="s">
        <v>14</v>
      </c>
      <c r="F7" s="103" t="s">
        <v>15</v>
      </c>
      <c r="G7" s="104" t="s">
        <v>12</v>
      </c>
      <c r="H7" s="104" t="s">
        <v>16</v>
      </c>
      <c r="I7" s="104" t="s">
        <v>14</v>
      </c>
      <c r="J7" s="103" t="s">
        <v>15</v>
      </c>
      <c r="K7" s="104" t="s">
        <v>17</v>
      </c>
      <c r="L7" s="104" t="s">
        <v>18</v>
      </c>
      <c r="M7" s="104" t="s">
        <v>19</v>
      </c>
      <c r="N7" s="104" t="s">
        <v>12</v>
      </c>
      <c r="O7" s="104" t="s">
        <v>13</v>
      </c>
      <c r="P7" s="104" t="s">
        <v>14</v>
      </c>
      <c r="Q7" s="103" t="s">
        <v>15</v>
      </c>
      <c r="R7" s="104" t="s">
        <v>17</v>
      </c>
      <c r="S7" s="104" t="s">
        <v>18</v>
      </c>
      <c r="T7" s="104" t="s">
        <v>19</v>
      </c>
      <c r="U7" s="104" t="s">
        <v>12</v>
      </c>
      <c r="V7" s="104" t="s">
        <v>13</v>
      </c>
      <c r="W7" s="104" t="s">
        <v>14</v>
      </c>
      <c r="X7" s="103" t="s">
        <v>15</v>
      </c>
      <c r="Y7" s="186"/>
      <c r="Z7" s="103" t="s">
        <v>11</v>
      </c>
      <c r="AA7" s="104" t="s">
        <v>17</v>
      </c>
      <c r="AB7" s="104" t="s">
        <v>19</v>
      </c>
      <c r="AC7" s="104" t="s">
        <v>12</v>
      </c>
      <c r="AD7" s="104" t="s">
        <v>13</v>
      </c>
      <c r="AE7" s="104" t="s">
        <v>14</v>
      </c>
      <c r="AF7" s="103" t="s">
        <v>20</v>
      </c>
      <c r="AG7" s="105" t="s">
        <v>11</v>
      </c>
      <c r="AH7" s="104" t="s">
        <v>17</v>
      </c>
      <c r="AI7" s="104" t="s">
        <v>18</v>
      </c>
      <c r="AJ7" s="104" t="s">
        <v>19</v>
      </c>
      <c r="AK7" s="104" t="s">
        <v>21</v>
      </c>
      <c r="AL7" s="104" t="s">
        <v>16</v>
      </c>
      <c r="AM7" s="104" t="s">
        <v>22</v>
      </c>
      <c r="AN7" s="104" t="s">
        <v>15</v>
      </c>
      <c r="AO7" s="106" t="s">
        <v>23</v>
      </c>
      <c r="AP7" s="106" t="s">
        <v>24</v>
      </c>
    </row>
    <row r="8" spans="1:42" s="115" customFormat="1" ht="15" customHeight="1">
      <c r="A8" s="107"/>
      <c r="B8" s="108"/>
      <c r="C8" s="109"/>
      <c r="D8" s="110"/>
      <c r="E8" s="111"/>
      <c r="F8" s="112"/>
      <c r="G8" s="113"/>
      <c r="H8" s="109"/>
      <c r="I8" s="110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7"/>
      <c r="Z8" s="109"/>
      <c r="AA8" s="109"/>
      <c r="AB8" s="109"/>
      <c r="AC8" s="109"/>
      <c r="AD8" s="109"/>
      <c r="AE8" s="109"/>
      <c r="AF8" s="110"/>
      <c r="AG8" s="109"/>
      <c r="AH8" s="109"/>
      <c r="AI8" s="109"/>
      <c r="AJ8" s="109"/>
      <c r="AK8" s="109"/>
      <c r="AL8" s="109"/>
      <c r="AM8" s="109"/>
      <c r="AN8" s="109"/>
      <c r="AO8" s="114"/>
      <c r="AP8" s="114"/>
    </row>
    <row r="9" spans="1:42" s="119" customFormat="1" ht="30" customHeight="1">
      <c r="A9" s="116" t="s">
        <v>25</v>
      </c>
      <c r="B9" s="117">
        <f aca="true" t="shared" si="0" ref="B9:X9">B10</f>
        <v>19061</v>
      </c>
      <c r="C9" s="117">
        <f t="shared" si="0"/>
        <v>161500</v>
      </c>
      <c r="D9" s="117">
        <f t="shared" si="0"/>
        <v>0</v>
      </c>
      <c r="E9" s="117">
        <f t="shared" si="0"/>
        <v>180561</v>
      </c>
      <c r="F9" s="117">
        <f t="shared" si="0"/>
        <v>758</v>
      </c>
      <c r="G9" s="117">
        <f t="shared" si="0"/>
        <v>0</v>
      </c>
      <c r="H9" s="117">
        <f t="shared" si="0"/>
        <v>0</v>
      </c>
      <c r="I9" s="117">
        <f t="shared" si="0"/>
        <v>0</v>
      </c>
      <c r="J9" s="117">
        <f t="shared" si="0"/>
        <v>0</v>
      </c>
      <c r="K9" s="117">
        <f t="shared" si="0"/>
        <v>5418</v>
      </c>
      <c r="L9" s="117">
        <f t="shared" si="0"/>
        <v>0</v>
      </c>
      <c r="M9" s="117">
        <f t="shared" si="0"/>
        <v>3197</v>
      </c>
      <c r="N9" s="117">
        <f t="shared" si="0"/>
        <v>1629</v>
      </c>
      <c r="O9" s="117">
        <f t="shared" si="0"/>
        <v>0</v>
      </c>
      <c r="P9" s="117">
        <f t="shared" si="0"/>
        <v>10244</v>
      </c>
      <c r="Q9" s="117">
        <f t="shared" si="0"/>
        <v>775</v>
      </c>
      <c r="R9" s="117">
        <f t="shared" si="0"/>
        <v>0</v>
      </c>
      <c r="S9" s="117">
        <f t="shared" si="0"/>
        <v>0</v>
      </c>
      <c r="T9" s="117">
        <f t="shared" si="0"/>
        <v>0</v>
      </c>
      <c r="U9" s="117">
        <f t="shared" si="0"/>
        <v>0</v>
      </c>
      <c r="V9" s="117">
        <f t="shared" si="0"/>
        <v>0</v>
      </c>
      <c r="W9" s="117">
        <f t="shared" si="0"/>
        <v>0</v>
      </c>
      <c r="X9" s="117">
        <f t="shared" si="0"/>
        <v>0</v>
      </c>
      <c r="Y9" s="116" t="s">
        <v>25</v>
      </c>
      <c r="Z9" s="117">
        <f aca="true" t="shared" si="1" ref="Z9:AP9">Z10</f>
        <v>0</v>
      </c>
      <c r="AA9" s="117">
        <f t="shared" si="1"/>
        <v>0</v>
      </c>
      <c r="AB9" s="117">
        <f t="shared" si="1"/>
        <v>0</v>
      </c>
      <c r="AC9" s="117">
        <f t="shared" si="1"/>
        <v>0</v>
      </c>
      <c r="AD9" s="117">
        <f t="shared" si="1"/>
        <v>2399</v>
      </c>
      <c r="AE9" s="117">
        <f t="shared" si="1"/>
        <v>2399</v>
      </c>
      <c r="AF9" s="117">
        <f t="shared" si="1"/>
        <v>0</v>
      </c>
      <c r="AG9" s="117">
        <f t="shared" si="1"/>
        <v>19061</v>
      </c>
      <c r="AH9" s="117">
        <f t="shared" si="1"/>
        <v>5418</v>
      </c>
      <c r="AI9" s="117">
        <f t="shared" si="1"/>
        <v>0</v>
      </c>
      <c r="AJ9" s="117">
        <f t="shared" si="1"/>
        <v>3197</v>
      </c>
      <c r="AK9" s="117">
        <f t="shared" si="1"/>
        <v>163129</v>
      </c>
      <c r="AL9" s="117">
        <f t="shared" si="1"/>
        <v>2399</v>
      </c>
      <c r="AM9" s="117">
        <f t="shared" si="1"/>
        <v>193204</v>
      </c>
      <c r="AN9" s="117">
        <f t="shared" si="1"/>
        <v>1533</v>
      </c>
      <c r="AO9" s="118">
        <f t="shared" si="1"/>
        <v>0</v>
      </c>
      <c r="AP9" s="118">
        <f t="shared" si="1"/>
        <v>0</v>
      </c>
    </row>
    <row r="10" spans="1:42" s="124" customFormat="1" ht="31.5" customHeight="1">
      <c r="A10" s="120" t="s">
        <v>26</v>
      </c>
      <c r="B10" s="121">
        <v>19061</v>
      </c>
      <c r="C10" s="121">
        <v>161500</v>
      </c>
      <c r="D10" s="121"/>
      <c r="E10" s="122">
        <f>SUM(B10:D10)</f>
        <v>180561</v>
      </c>
      <c r="F10" s="121">
        <v>758</v>
      </c>
      <c r="G10" s="121"/>
      <c r="H10" s="121"/>
      <c r="I10" s="122">
        <f>SUM(G10:H10)</f>
        <v>0</v>
      </c>
      <c r="J10" s="121"/>
      <c r="K10" s="121">
        <v>5418</v>
      </c>
      <c r="L10" s="121"/>
      <c r="M10" s="121">
        <v>3197</v>
      </c>
      <c r="N10" s="121">
        <v>1629</v>
      </c>
      <c r="O10" s="121"/>
      <c r="P10" s="123">
        <f>SUM(K10:O10)</f>
        <v>10244</v>
      </c>
      <c r="Q10" s="121">
        <v>775</v>
      </c>
      <c r="R10" s="121"/>
      <c r="S10" s="121"/>
      <c r="T10" s="121"/>
      <c r="U10" s="121"/>
      <c r="V10" s="121"/>
      <c r="W10" s="123">
        <f>SUM(R10:V10)</f>
        <v>0</v>
      </c>
      <c r="X10" s="121"/>
      <c r="Y10" s="120" t="s">
        <v>26</v>
      </c>
      <c r="Z10" s="121"/>
      <c r="AA10" s="121"/>
      <c r="AB10" s="121"/>
      <c r="AC10" s="121"/>
      <c r="AD10" s="121">
        <v>2399</v>
      </c>
      <c r="AE10" s="122">
        <f>SUM(Z10:AD10)</f>
        <v>2399</v>
      </c>
      <c r="AF10" s="121"/>
      <c r="AG10" s="122">
        <f>B10+Z10</f>
        <v>19061</v>
      </c>
      <c r="AH10" s="122">
        <f>K10+R10+AA10</f>
        <v>5418</v>
      </c>
      <c r="AI10" s="122">
        <f>L10+S10</f>
        <v>0</v>
      </c>
      <c r="AJ10" s="122">
        <f>M10+T10+AB10</f>
        <v>3197</v>
      </c>
      <c r="AK10" s="122">
        <f>C10+G10+N10+U10+AC10</f>
        <v>163129</v>
      </c>
      <c r="AL10" s="122">
        <f>D10+H10+O10+V10+AD10</f>
        <v>2399</v>
      </c>
      <c r="AM10" s="122">
        <f>SUM(AG10:AL10)</f>
        <v>193204</v>
      </c>
      <c r="AN10" s="122">
        <f>F10+J10+Q10+X10+AF10</f>
        <v>1533</v>
      </c>
      <c r="AO10" s="121"/>
      <c r="AP10" s="121"/>
    </row>
    <row r="11" spans="1:42" s="124" customFormat="1" ht="31.5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7"/>
      <c r="Q11" s="126"/>
      <c r="R11" s="126"/>
      <c r="S11" s="126"/>
      <c r="T11" s="126"/>
      <c r="U11" s="126"/>
      <c r="V11" s="126"/>
      <c r="W11" s="127"/>
      <c r="X11" s="126"/>
      <c r="Y11" s="125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8"/>
      <c r="AP11" s="128"/>
    </row>
    <row r="12" spans="1:42" s="119" customFormat="1" ht="30" customHeight="1">
      <c r="A12" s="116" t="s">
        <v>27</v>
      </c>
      <c r="B12" s="118">
        <f aca="true" t="shared" si="2" ref="B12:X12">SUM(B13:B17)</f>
        <v>1349374</v>
      </c>
      <c r="C12" s="118">
        <f t="shared" si="2"/>
        <v>73522622</v>
      </c>
      <c r="D12" s="118">
        <f t="shared" si="2"/>
        <v>295848</v>
      </c>
      <c r="E12" s="118">
        <f t="shared" si="2"/>
        <v>75167844</v>
      </c>
      <c r="F12" s="118">
        <f t="shared" si="2"/>
        <v>11229876</v>
      </c>
      <c r="G12" s="118">
        <f t="shared" si="2"/>
        <v>83629</v>
      </c>
      <c r="H12" s="118">
        <f t="shared" si="2"/>
        <v>0</v>
      </c>
      <c r="I12" s="118">
        <f t="shared" si="2"/>
        <v>83629</v>
      </c>
      <c r="J12" s="118">
        <f t="shared" si="2"/>
        <v>30189</v>
      </c>
      <c r="K12" s="118">
        <f t="shared" si="2"/>
        <v>4360281</v>
      </c>
      <c r="L12" s="118">
        <f t="shared" si="2"/>
        <v>5460</v>
      </c>
      <c r="M12" s="118">
        <f t="shared" si="2"/>
        <v>877143</v>
      </c>
      <c r="N12" s="118">
        <f t="shared" si="2"/>
        <v>87212</v>
      </c>
      <c r="O12" s="118">
        <f t="shared" si="2"/>
        <v>1163</v>
      </c>
      <c r="P12" s="118">
        <f t="shared" si="2"/>
        <v>5331259</v>
      </c>
      <c r="Q12" s="118">
        <f t="shared" si="2"/>
        <v>1179472</v>
      </c>
      <c r="R12" s="118">
        <f t="shared" si="2"/>
        <v>175026</v>
      </c>
      <c r="S12" s="118">
        <f t="shared" si="2"/>
        <v>0</v>
      </c>
      <c r="T12" s="118">
        <f t="shared" si="2"/>
        <v>13871</v>
      </c>
      <c r="U12" s="118">
        <f t="shared" si="2"/>
        <v>92101</v>
      </c>
      <c r="V12" s="118">
        <f t="shared" si="2"/>
        <v>0</v>
      </c>
      <c r="W12" s="118">
        <f t="shared" si="2"/>
        <v>280998</v>
      </c>
      <c r="X12" s="118">
        <f t="shared" si="2"/>
        <v>80843</v>
      </c>
      <c r="Y12" s="116" t="s">
        <v>27</v>
      </c>
      <c r="Z12" s="118">
        <f aca="true" t="shared" si="3" ref="Z12:AP12">SUM(Z13:Z17)</f>
        <v>0</v>
      </c>
      <c r="AA12" s="118">
        <f t="shared" si="3"/>
        <v>0</v>
      </c>
      <c r="AB12" s="118">
        <f t="shared" si="3"/>
        <v>1375</v>
      </c>
      <c r="AC12" s="118">
        <f t="shared" si="3"/>
        <v>100</v>
      </c>
      <c r="AD12" s="118">
        <f t="shared" si="3"/>
        <v>100728</v>
      </c>
      <c r="AE12" s="118">
        <f t="shared" si="3"/>
        <v>102203</v>
      </c>
      <c r="AF12" s="118">
        <f t="shared" si="3"/>
        <v>2842</v>
      </c>
      <c r="AG12" s="118">
        <f t="shared" si="3"/>
        <v>1349374</v>
      </c>
      <c r="AH12" s="118">
        <f t="shared" si="3"/>
        <v>4535307</v>
      </c>
      <c r="AI12" s="118">
        <f t="shared" si="3"/>
        <v>5460</v>
      </c>
      <c r="AJ12" s="118">
        <f t="shared" si="3"/>
        <v>892389</v>
      </c>
      <c r="AK12" s="118">
        <f t="shared" si="3"/>
        <v>73785664</v>
      </c>
      <c r="AL12" s="118">
        <f t="shared" si="3"/>
        <v>397739</v>
      </c>
      <c r="AM12" s="118">
        <f t="shared" si="3"/>
        <v>80965933</v>
      </c>
      <c r="AN12" s="118">
        <f t="shared" si="3"/>
        <v>12523222</v>
      </c>
      <c r="AO12" s="118">
        <f t="shared" si="3"/>
        <v>32898127121</v>
      </c>
      <c r="AP12" s="118">
        <f t="shared" si="3"/>
        <v>0</v>
      </c>
    </row>
    <row r="13" spans="1:42" s="124" customFormat="1" ht="31.5" customHeight="1">
      <c r="A13" s="120" t="s">
        <v>28</v>
      </c>
      <c r="B13" s="121"/>
      <c r="C13" s="121">
        <v>541473</v>
      </c>
      <c r="D13" s="121">
        <v>810</v>
      </c>
      <c r="E13" s="122">
        <f>SUM(B13:D13)</f>
        <v>542283</v>
      </c>
      <c r="F13" s="121">
        <v>3712</v>
      </c>
      <c r="G13" s="121"/>
      <c r="H13" s="121"/>
      <c r="I13" s="122">
        <f>SUM(G13:H13)</f>
        <v>0</v>
      </c>
      <c r="J13" s="121"/>
      <c r="K13" s="121">
        <v>2178012</v>
      </c>
      <c r="L13" s="121">
        <v>5460</v>
      </c>
      <c r="M13" s="121">
        <v>130705</v>
      </c>
      <c r="N13" s="121">
        <v>8092</v>
      </c>
      <c r="O13" s="121">
        <v>1163</v>
      </c>
      <c r="P13" s="123">
        <f>SUM(K13:O13)</f>
        <v>2323432</v>
      </c>
      <c r="Q13" s="121">
        <v>37265</v>
      </c>
      <c r="R13" s="121"/>
      <c r="S13" s="121"/>
      <c r="T13" s="121"/>
      <c r="U13" s="121"/>
      <c r="V13" s="121"/>
      <c r="W13" s="123">
        <f>SUM(R13:V13)</f>
        <v>0</v>
      </c>
      <c r="X13" s="121"/>
      <c r="Y13" s="120" t="s">
        <v>28</v>
      </c>
      <c r="Z13" s="121"/>
      <c r="AA13" s="121"/>
      <c r="AB13" s="121">
        <v>1375</v>
      </c>
      <c r="AC13" s="121">
        <v>100</v>
      </c>
      <c r="AD13" s="121">
        <v>1928</v>
      </c>
      <c r="AE13" s="122">
        <f>SUM(Z13:AD13)</f>
        <v>3403</v>
      </c>
      <c r="AF13" s="121">
        <v>2842</v>
      </c>
      <c r="AG13" s="122">
        <f>B13+Z13</f>
        <v>0</v>
      </c>
      <c r="AH13" s="122">
        <f>K13+R13+AA13</f>
        <v>2178012</v>
      </c>
      <c r="AI13" s="122">
        <f>L13+S13</f>
        <v>5460</v>
      </c>
      <c r="AJ13" s="122">
        <f>M13+T13+AB13</f>
        <v>132080</v>
      </c>
      <c r="AK13" s="122">
        <f aca="true" t="shared" si="4" ref="AK13:AL17">C13+G13+N13+U13+AC13</f>
        <v>549665</v>
      </c>
      <c r="AL13" s="129">
        <f t="shared" si="4"/>
        <v>3901</v>
      </c>
      <c r="AM13" s="122">
        <f>SUM(AG13:AL13)</f>
        <v>2869118</v>
      </c>
      <c r="AN13" s="122">
        <f>F13+J13+Q13+X13+AF13</f>
        <v>43819</v>
      </c>
      <c r="AO13" s="121">
        <v>1470627</v>
      </c>
      <c r="AP13" s="121"/>
    </row>
    <row r="14" spans="1:42" s="124" customFormat="1" ht="39.75" customHeight="1">
      <c r="A14" s="134" t="s">
        <v>101</v>
      </c>
      <c r="B14" s="121">
        <v>1333814</v>
      </c>
      <c r="C14" s="121">
        <v>72676773</v>
      </c>
      <c r="D14" s="121">
        <v>295038</v>
      </c>
      <c r="E14" s="122">
        <f>SUM(B14:D14)</f>
        <v>74305625</v>
      </c>
      <c r="F14" s="121">
        <v>10320630</v>
      </c>
      <c r="G14" s="121">
        <v>20931</v>
      </c>
      <c r="H14" s="121"/>
      <c r="I14" s="122">
        <f>SUM(G14:H14)</f>
        <v>20931</v>
      </c>
      <c r="J14" s="121">
        <v>1128</v>
      </c>
      <c r="K14" s="121">
        <v>1095437</v>
      </c>
      <c r="L14" s="121"/>
      <c r="M14" s="121">
        <v>463351</v>
      </c>
      <c r="N14" s="121">
        <v>22064</v>
      </c>
      <c r="O14" s="121"/>
      <c r="P14" s="123">
        <f>SUM(K14:O14)</f>
        <v>1580852</v>
      </c>
      <c r="Q14" s="121">
        <v>608762</v>
      </c>
      <c r="R14" s="121"/>
      <c r="S14" s="121"/>
      <c r="T14" s="121"/>
      <c r="U14" s="121">
        <v>11457</v>
      </c>
      <c r="V14" s="121"/>
      <c r="W14" s="123">
        <f>SUM(R14:V14)</f>
        <v>11457</v>
      </c>
      <c r="X14" s="121">
        <v>1942</v>
      </c>
      <c r="Y14" s="134" t="s">
        <v>101</v>
      </c>
      <c r="Z14" s="121"/>
      <c r="AA14" s="121"/>
      <c r="AB14" s="121"/>
      <c r="AC14" s="121"/>
      <c r="AD14" s="121"/>
      <c r="AE14" s="122">
        <f>SUM(Z14:AD14)</f>
        <v>0</v>
      </c>
      <c r="AF14" s="121"/>
      <c r="AG14" s="122">
        <f>B14+Z14</f>
        <v>1333814</v>
      </c>
      <c r="AH14" s="122">
        <f>K14+R14+AA14</f>
        <v>1095437</v>
      </c>
      <c r="AI14" s="122">
        <f>L14+S14</f>
        <v>0</v>
      </c>
      <c r="AJ14" s="122">
        <f>M14+T14+AB14</f>
        <v>463351</v>
      </c>
      <c r="AK14" s="122">
        <f t="shared" si="4"/>
        <v>72731225</v>
      </c>
      <c r="AL14" s="122">
        <f t="shared" si="4"/>
        <v>295038</v>
      </c>
      <c r="AM14" s="122">
        <f>SUM(AG14:AL14)</f>
        <v>75918865</v>
      </c>
      <c r="AN14" s="122">
        <f>F14+J14+Q14+X14+AF14</f>
        <v>10932462</v>
      </c>
      <c r="AO14" s="131">
        <v>32890740000</v>
      </c>
      <c r="AP14" s="121"/>
    </row>
    <row r="15" spans="1:42" s="124" customFormat="1" ht="31.5" customHeight="1">
      <c r="A15" s="120" t="s">
        <v>29</v>
      </c>
      <c r="B15" s="121"/>
      <c r="C15" s="121"/>
      <c r="D15" s="121"/>
      <c r="E15" s="122">
        <f>SUM(B15:D15)</f>
        <v>0</v>
      </c>
      <c r="F15" s="121">
        <v>899597</v>
      </c>
      <c r="G15" s="121">
        <v>40161</v>
      </c>
      <c r="H15" s="121"/>
      <c r="I15" s="122">
        <f>SUM(G15:H15)</f>
        <v>40161</v>
      </c>
      <c r="J15" s="121">
        <v>29061</v>
      </c>
      <c r="K15" s="121">
        <v>973080</v>
      </c>
      <c r="L15" s="121"/>
      <c r="M15" s="121">
        <v>242719</v>
      </c>
      <c r="N15" s="121">
        <v>40438</v>
      </c>
      <c r="O15" s="121"/>
      <c r="P15" s="123">
        <f>SUM(K15:O15)</f>
        <v>1256237</v>
      </c>
      <c r="Q15" s="121">
        <v>515592</v>
      </c>
      <c r="R15" s="121">
        <v>175026</v>
      </c>
      <c r="S15" s="121"/>
      <c r="T15" s="121">
        <v>13871</v>
      </c>
      <c r="U15" s="121">
        <v>75444</v>
      </c>
      <c r="V15" s="121"/>
      <c r="W15" s="123">
        <f>SUM(R15:V15)</f>
        <v>264341</v>
      </c>
      <c r="X15" s="121">
        <v>78601</v>
      </c>
      <c r="Y15" s="120" t="s">
        <v>29</v>
      </c>
      <c r="Z15" s="135"/>
      <c r="AA15" s="121"/>
      <c r="AB15" s="121"/>
      <c r="AC15" s="121"/>
      <c r="AD15" s="121">
        <v>98800</v>
      </c>
      <c r="AE15" s="122">
        <f>SUM(Z15:AD15)</f>
        <v>98800</v>
      </c>
      <c r="AF15" s="121"/>
      <c r="AG15" s="122">
        <f>B15+Z15</f>
        <v>0</v>
      </c>
      <c r="AH15" s="122">
        <f>K15+R15+AA15</f>
        <v>1148106</v>
      </c>
      <c r="AI15" s="122">
        <f>L15+S15</f>
        <v>0</v>
      </c>
      <c r="AJ15" s="122">
        <f>M15+T15+AB15</f>
        <v>256590</v>
      </c>
      <c r="AK15" s="122">
        <f t="shared" si="4"/>
        <v>156043</v>
      </c>
      <c r="AL15" s="122">
        <f t="shared" si="4"/>
        <v>98800</v>
      </c>
      <c r="AM15" s="122">
        <f>SUM(AG15:AL15)</f>
        <v>1659539</v>
      </c>
      <c r="AN15" s="122">
        <f>F15+J15+Q15+X15+AF15</f>
        <v>1522851</v>
      </c>
      <c r="AO15" s="121">
        <v>4946145</v>
      </c>
      <c r="AP15" s="121"/>
    </row>
    <row r="16" spans="1:42" s="133" customFormat="1" ht="31.5" customHeight="1">
      <c r="A16" s="136" t="s">
        <v>30</v>
      </c>
      <c r="B16" s="131"/>
      <c r="C16" s="131">
        <v>304376</v>
      </c>
      <c r="D16" s="131"/>
      <c r="E16" s="129">
        <f>SUM(B16:D16)</f>
        <v>304376</v>
      </c>
      <c r="F16" s="131"/>
      <c r="G16" s="131">
        <v>22537</v>
      </c>
      <c r="H16" s="131"/>
      <c r="I16" s="129">
        <f>SUM(G16:H16)</f>
        <v>22537</v>
      </c>
      <c r="J16" s="131"/>
      <c r="K16" s="131"/>
      <c r="L16" s="131"/>
      <c r="M16" s="131">
        <v>12876</v>
      </c>
      <c r="N16" s="131">
        <v>6365</v>
      </c>
      <c r="O16" s="131"/>
      <c r="P16" s="132">
        <f>SUM(K16:O16)</f>
        <v>19241</v>
      </c>
      <c r="Q16" s="131">
        <v>5290</v>
      </c>
      <c r="R16" s="131"/>
      <c r="S16" s="131"/>
      <c r="T16" s="131"/>
      <c r="U16" s="131"/>
      <c r="V16" s="131"/>
      <c r="W16" s="132">
        <f>SUM(R16:V16)</f>
        <v>0</v>
      </c>
      <c r="X16" s="131"/>
      <c r="Y16" s="136" t="s">
        <v>30</v>
      </c>
      <c r="Z16" s="131"/>
      <c r="AA16" s="131"/>
      <c r="AB16" s="131"/>
      <c r="AC16" s="131"/>
      <c r="AD16" s="131"/>
      <c r="AE16" s="129">
        <f>SUM(Z16:AD16)</f>
        <v>0</v>
      </c>
      <c r="AF16" s="131"/>
      <c r="AG16" s="129">
        <f>B16+Z16</f>
        <v>0</v>
      </c>
      <c r="AH16" s="129">
        <f>K16+R16+AA16</f>
        <v>0</v>
      </c>
      <c r="AI16" s="129">
        <f>L16+S16</f>
        <v>0</v>
      </c>
      <c r="AJ16" s="129">
        <f>M16+T16+AB16</f>
        <v>12876</v>
      </c>
      <c r="AK16" s="129">
        <f t="shared" si="4"/>
        <v>333278</v>
      </c>
      <c r="AL16" s="129">
        <f t="shared" si="4"/>
        <v>0</v>
      </c>
      <c r="AM16" s="129">
        <f>SUM(AG16:AL16)</f>
        <v>346154</v>
      </c>
      <c r="AN16" s="129">
        <f>F16+J16+Q16+X16+AF16</f>
        <v>5290</v>
      </c>
      <c r="AO16" s="131">
        <v>355349</v>
      </c>
      <c r="AP16" s="131"/>
    </row>
    <row r="17" spans="1:42" s="124" customFormat="1" ht="39.75" customHeight="1">
      <c r="A17" s="137" t="s">
        <v>102</v>
      </c>
      <c r="B17" s="121">
        <v>15560</v>
      </c>
      <c r="C17" s="121"/>
      <c r="D17" s="121"/>
      <c r="E17" s="122">
        <f>SUM(B17:D17)</f>
        <v>15560</v>
      </c>
      <c r="F17" s="121">
        <v>5937</v>
      </c>
      <c r="G17" s="121"/>
      <c r="H17" s="121"/>
      <c r="I17" s="122">
        <f>SUM(G17:H17)</f>
        <v>0</v>
      </c>
      <c r="J17" s="121"/>
      <c r="K17" s="121">
        <v>113752</v>
      </c>
      <c r="L17" s="121"/>
      <c r="M17" s="121">
        <v>27492</v>
      </c>
      <c r="N17" s="121">
        <v>10253</v>
      </c>
      <c r="O17" s="121"/>
      <c r="P17" s="123">
        <f>SUM(K17:O17)</f>
        <v>151497</v>
      </c>
      <c r="Q17" s="121">
        <v>12563</v>
      </c>
      <c r="R17" s="121"/>
      <c r="S17" s="121"/>
      <c r="T17" s="121"/>
      <c r="U17" s="121">
        <v>5200</v>
      </c>
      <c r="V17" s="121"/>
      <c r="W17" s="123">
        <f>SUM(R17:V17)</f>
        <v>5200</v>
      </c>
      <c r="X17" s="121">
        <v>300</v>
      </c>
      <c r="Y17" s="137" t="s">
        <v>102</v>
      </c>
      <c r="Z17" s="121"/>
      <c r="AA17" s="121"/>
      <c r="AB17" s="121"/>
      <c r="AC17" s="121"/>
      <c r="AD17" s="121"/>
      <c r="AE17" s="122">
        <f>SUM(Z17:AD17)</f>
        <v>0</v>
      </c>
      <c r="AF17" s="121"/>
      <c r="AG17" s="122">
        <f>B17+Z17</f>
        <v>15560</v>
      </c>
      <c r="AH17" s="122">
        <f>K17+R17+AA17</f>
        <v>113752</v>
      </c>
      <c r="AI17" s="122">
        <f>L17+S17</f>
        <v>0</v>
      </c>
      <c r="AJ17" s="122">
        <f>M17+T17+AB17</f>
        <v>27492</v>
      </c>
      <c r="AK17" s="122">
        <f t="shared" si="4"/>
        <v>15453</v>
      </c>
      <c r="AL17" s="122">
        <f t="shared" si="4"/>
        <v>0</v>
      </c>
      <c r="AM17" s="122">
        <f>SUM(AG17:AL17)</f>
        <v>172257</v>
      </c>
      <c r="AN17" s="122">
        <f>F17+J17+Q17+X17+AF17</f>
        <v>18800</v>
      </c>
      <c r="AO17" s="121">
        <v>615000</v>
      </c>
      <c r="AP17" s="121"/>
    </row>
    <row r="18" spans="1:42" s="124" customFormat="1" ht="24.75" customHeight="1">
      <c r="A18" s="125"/>
      <c r="B18" s="122"/>
      <c r="C18" s="122"/>
      <c r="D18" s="122"/>
      <c r="E18" s="122"/>
      <c r="F18" s="122"/>
      <c r="G18" s="118"/>
      <c r="H18" s="122"/>
      <c r="I18" s="122"/>
      <c r="J18" s="122"/>
      <c r="K18" s="122"/>
      <c r="L18" s="122"/>
      <c r="M18" s="122"/>
      <c r="N18" s="122"/>
      <c r="O18" s="122"/>
      <c r="P18" s="138"/>
      <c r="Q18" s="122"/>
      <c r="R18" s="122"/>
      <c r="S18" s="122"/>
      <c r="T18" s="122"/>
      <c r="U18" s="122"/>
      <c r="V18" s="122"/>
      <c r="W18" s="138"/>
      <c r="X18" s="122"/>
      <c r="Y18" s="125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8"/>
      <c r="AP18" s="128"/>
    </row>
    <row r="19" spans="1:42" s="139" customFormat="1" ht="31.5" customHeight="1">
      <c r="A19" s="116" t="s">
        <v>31</v>
      </c>
      <c r="B19" s="118">
        <f aca="true" t="shared" si="5" ref="B19:X19">SUM(B20:B25)</f>
        <v>3994284</v>
      </c>
      <c r="C19" s="118">
        <f t="shared" si="5"/>
        <v>27645031</v>
      </c>
      <c r="D19" s="118">
        <f t="shared" si="5"/>
        <v>0</v>
      </c>
      <c r="E19" s="118">
        <f t="shared" si="5"/>
        <v>31639315</v>
      </c>
      <c r="F19" s="118">
        <f t="shared" si="5"/>
        <v>59380</v>
      </c>
      <c r="G19" s="118">
        <f t="shared" si="5"/>
        <v>0</v>
      </c>
      <c r="H19" s="118">
        <f t="shared" si="5"/>
        <v>0</v>
      </c>
      <c r="I19" s="118">
        <f t="shared" si="5"/>
        <v>0</v>
      </c>
      <c r="J19" s="118">
        <f t="shared" si="5"/>
        <v>0</v>
      </c>
      <c r="K19" s="118">
        <f t="shared" si="5"/>
        <v>1554116</v>
      </c>
      <c r="L19" s="118">
        <f t="shared" si="5"/>
        <v>0</v>
      </c>
      <c r="M19" s="118">
        <f t="shared" si="5"/>
        <v>184899</v>
      </c>
      <c r="N19" s="118">
        <f t="shared" si="5"/>
        <v>575837</v>
      </c>
      <c r="O19" s="118">
        <f t="shared" si="5"/>
        <v>0</v>
      </c>
      <c r="P19" s="118">
        <f t="shared" si="5"/>
        <v>2314852</v>
      </c>
      <c r="Q19" s="118">
        <f t="shared" si="5"/>
        <v>55164</v>
      </c>
      <c r="R19" s="118">
        <f t="shared" si="5"/>
        <v>0</v>
      </c>
      <c r="S19" s="118">
        <f t="shared" si="5"/>
        <v>0</v>
      </c>
      <c r="T19" s="118">
        <f t="shared" si="5"/>
        <v>0</v>
      </c>
      <c r="U19" s="118">
        <f t="shared" si="5"/>
        <v>0</v>
      </c>
      <c r="V19" s="118">
        <f t="shared" si="5"/>
        <v>0</v>
      </c>
      <c r="W19" s="118">
        <f t="shared" si="5"/>
        <v>0</v>
      </c>
      <c r="X19" s="118">
        <f t="shared" si="5"/>
        <v>0</v>
      </c>
      <c r="Y19" s="116" t="s">
        <v>31</v>
      </c>
      <c r="Z19" s="118">
        <f aca="true" t="shared" si="6" ref="Z19:AP19">SUM(Z20:Z25)</f>
        <v>179447</v>
      </c>
      <c r="AA19" s="118">
        <f t="shared" si="6"/>
        <v>0</v>
      </c>
      <c r="AB19" s="118">
        <f t="shared" si="6"/>
        <v>0</v>
      </c>
      <c r="AC19" s="118">
        <f t="shared" si="6"/>
        <v>2051</v>
      </c>
      <c r="AD19" s="118">
        <f t="shared" si="6"/>
        <v>600</v>
      </c>
      <c r="AE19" s="118">
        <f t="shared" si="6"/>
        <v>182098</v>
      </c>
      <c r="AF19" s="118">
        <f t="shared" si="6"/>
        <v>18172</v>
      </c>
      <c r="AG19" s="118">
        <f t="shared" si="6"/>
        <v>4173731</v>
      </c>
      <c r="AH19" s="118">
        <f t="shared" si="6"/>
        <v>1554116</v>
      </c>
      <c r="AI19" s="118">
        <f t="shared" si="6"/>
        <v>0</v>
      </c>
      <c r="AJ19" s="118">
        <f t="shared" si="6"/>
        <v>184899</v>
      </c>
      <c r="AK19" s="118">
        <f t="shared" si="6"/>
        <v>28222919</v>
      </c>
      <c r="AL19" s="118">
        <f t="shared" si="6"/>
        <v>600</v>
      </c>
      <c r="AM19" s="118">
        <f t="shared" si="6"/>
        <v>34136265</v>
      </c>
      <c r="AN19" s="118">
        <f t="shared" si="6"/>
        <v>132716</v>
      </c>
      <c r="AO19" s="118">
        <f t="shared" si="6"/>
        <v>2155131</v>
      </c>
      <c r="AP19" s="118">
        <f t="shared" si="6"/>
        <v>0</v>
      </c>
    </row>
    <row r="20" spans="1:42" s="124" customFormat="1" ht="31.5" customHeight="1">
      <c r="A20" s="120" t="s">
        <v>32</v>
      </c>
      <c r="B20" s="121">
        <v>55063</v>
      </c>
      <c r="C20" s="121">
        <v>31281</v>
      </c>
      <c r="D20" s="121"/>
      <c r="E20" s="122">
        <f aca="true" t="shared" si="7" ref="E20:E25">SUM(B20:D20)</f>
        <v>86344</v>
      </c>
      <c r="F20" s="121">
        <v>2494</v>
      </c>
      <c r="G20" s="121"/>
      <c r="H20" s="121"/>
      <c r="I20" s="122">
        <f aca="true" t="shared" si="8" ref="I20:I25">SUM(G20:H20)</f>
        <v>0</v>
      </c>
      <c r="J20" s="121"/>
      <c r="K20" s="121">
        <v>936</v>
      </c>
      <c r="L20" s="121"/>
      <c r="M20" s="121">
        <v>1570</v>
      </c>
      <c r="N20" s="121">
        <v>3405</v>
      </c>
      <c r="O20" s="121"/>
      <c r="P20" s="123">
        <f aca="true" t="shared" si="9" ref="P20:P25">SUM(K20:O20)</f>
        <v>5911</v>
      </c>
      <c r="Q20" s="121">
        <v>158</v>
      </c>
      <c r="R20" s="121"/>
      <c r="S20" s="121"/>
      <c r="T20" s="121"/>
      <c r="U20" s="121"/>
      <c r="V20" s="121"/>
      <c r="W20" s="123">
        <f aca="true" t="shared" si="10" ref="W20:W25">SUM(R20:V20)</f>
        <v>0</v>
      </c>
      <c r="X20" s="121"/>
      <c r="Y20" s="120" t="s">
        <v>32</v>
      </c>
      <c r="Z20" s="121"/>
      <c r="AA20" s="121"/>
      <c r="AB20" s="121"/>
      <c r="AC20" s="121"/>
      <c r="AD20" s="121"/>
      <c r="AE20" s="122">
        <f aca="true" t="shared" si="11" ref="AE20:AE25">SUM(Z20:AD20)</f>
        <v>0</v>
      </c>
      <c r="AF20" s="121">
        <v>262</v>
      </c>
      <c r="AG20" s="122">
        <f aca="true" t="shared" si="12" ref="AG20:AG25">B20+Z20</f>
        <v>55063</v>
      </c>
      <c r="AH20" s="122">
        <f aca="true" t="shared" si="13" ref="AH20:AH25">K20+R20+AA20</f>
        <v>936</v>
      </c>
      <c r="AI20" s="122">
        <f aca="true" t="shared" si="14" ref="AI20:AI25">L20+S20</f>
        <v>0</v>
      </c>
      <c r="AJ20" s="122">
        <f aca="true" t="shared" si="15" ref="AJ20:AJ25">M20+T20+AB20</f>
        <v>1570</v>
      </c>
      <c r="AK20" s="122">
        <f aca="true" t="shared" si="16" ref="AK20:AL25">C20+G20+N20+U20+AC20</f>
        <v>34686</v>
      </c>
      <c r="AL20" s="122">
        <f t="shared" si="16"/>
        <v>0</v>
      </c>
      <c r="AM20" s="122">
        <f aca="true" t="shared" si="17" ref="AM20:AM25">SUM(AG20:AL20)</f>
        <v>92255</v>
      </c>
      <c r="AN20" s="122">
        <f aca="true" t="shared" si="18" ref="AN20:AN25">F20+J20+Q20+X20+AF20</f>
        <v>2914</v>
      </c>
      <c r="AO20" s="121"/>
      <c r="AP20" s="121"/>
    </row>
    <row r="21" spans="1:42" s="124" customFormat="1" ht="31.5" customHeight="1">
      <c r="A21" s="120" t="s">
        <v>33</v>
      </c>
      <c r="B21" s="121"/>
      <c r="C21" s="121">
        <v>83111</v>
      </c>
      <c r="D21" s="121"/>
      <c r="E21" s="122">
        <f t="shared" si="7"/>
        <v>83111</v>
      </c>
      <c r="F21" s="121">
        <v>75</v>
      </c>
      <c r="G21" s="121"/>
      <c r="H21" s="121"/>
      <c r="I21" s="122">
        <f t="shared" si="8"/>
        <v>0</v>
      </c>
      <c r="J21" s="121"/>
      <c r="K21" s="121">
        <v>710</v>
      </c>
      <c r="L21" s="121"/>
      <c r="M21" s="121">
        <v>1393</v>
      </c>
      <c r="N21" s="121">
        <v>16957</v>
      </c>
      <c r="O21" s="121"/>
      <c r="P21" s="123">
        <f t="shared" si="9"/>
        <v>19060</v>
      </c>
      <c r="Q21" s="121">
        <v>30</v>
      </c>
      <c r="R21" s="121"/>
      <c r="S21" s="121"/>
      <c r="T21" s="121"/>
      <c r="U21" s="121"/>
      <c r="V21" s="121"/>
      <c r="W21" s="123">
        <f t="shared" si="10"/>
        <v>0</v>
      </c>
      <c r="X21" s="121"/>
      <c r="Y21" s="120" t="s">
        <v>33</v>
      </c>
      <c r="Z21" s="121"/>
      <c r="AA21" s="121"/>
      <c r="AB21" s="121"/>
      <c r="AC21" s="121"/>
      <c r="AD21" s="121"/>
      <c r="AE21" s="122">
        <f t="shared" si="11"/>
        <v>0</v>
      </c>
      <c r="AF21" s="121"/>
      <c r="AG21" s="122">
        <f t="shared" si="12"/>
        <v>0</v>
      </c>
      <c r="AH21" s="122">
        <f t="shared" si="13"/>
        <v>710</v>
      </c>
      <c r="AI21" s="122">
        <f t="shared" si="14"/>
        <v>0</v>
      </c>
      <c r="AJ21" s="122">
        <f t="shared" si="15"/>
        <v>1393</v>
      </c>
      <c r="AK21" s="122">
        <f t="shared" si="16"/>
        <v>100068</v>
      </c>
      <c r="AL21" s="122">
        <f t="shared" si="16"/>
        <v>0</v>
      </c>
      <c r="AM21" s="122">
        <f t="shared" si="17"/>
        <v>102171</v>
      </c>
      <c r="AN21" s="122">
        <f t="shared" si="18"/>
        <v>105</v>
      </c>
      <c r="AO21" s="121"/>
      <c r="AP21" s="121"/>
    </row>
    <row r="22" spans="1:42" s="133" customFormat="1" ht="31.5" customHeight="1">
      <c r="A22" s="140" t="s">
        <v>103</v>
      </c>
      <c r="B22" s="131">
        <v>408000</v>
      </c>
      <c r="C22" s="131">
        <v>1522693</v>
      </c>
      <c r="D22" s="131"/>
      <c r="E22" s="129">
        <f t="shared" si="7"/>
        <v>1930693</v>
      </c>
      <c r="F22" s="131">
        <v>36409</v>
      </c>
      <c r="G22" s="131"/>
      <c r="H22" s="131"/>
      <c r="I22" s="129">
        <f t="shared" si="8"/>
        <v>0</v>
      </c>
      <c r="J22" s="131"/>
      <c r="K22" s="131">
        <v>1006039</v>
      </c>
      <c r="L22" s="131"/>
      <c r="M22" s="131">
        <v>72224</v>
      </c>
      <c r="N22" s="131">
        <v>329869</v>
      </c>
      <c r="O22" s="131"/>
      <c r="P22" s="132">
        <f t="shared" si="9"/>
        <v>1408132</v>
      </c>
      <c r="Q22" s="131">
        <v>10600</v>
      </c>
      <c r="R22" s="131"/>
      <c r="S22" s="131"/>
      <c r="T22" s="131"/>
      <c r="U22" s="131"/>
      <c r="V22" s="131"/>
      <c r="W22" s="132">
        <f t="shared" si="10"/>
        <v>0</v>
      </c>
      <c r="X22" s="131"/>
      <c r="Y22" s="140" t="s">
        <v>103</v>
      </c>
      <c r="Z22" s="131">
        <v>179447</v>
      </c>
      <c r="AA22" s="131"/>
      <c r="AB22" s="131"/>
      <c r="AC22" s="131">
        <v>1057</v>
      </c>
      <c r="AD22" s="131"/>
      <c r="AE22" s="129">
        <f t="shared" si="11"/>
        <v>180504</v>
      </c>
      <c r="AF22" s="131">
        <v>7610</v>
      </c>
      <c r="AG22" s="129">
        <f t="shared" si="12"/>
        <v>587447</v>
      </c>
      <c r="AH22" s="129">
        <f t="shared" si="13"/>
        <v>1006039</v>
      </c>
      <c r="AI22" s="129">
        <f t="shared" si="14"/>
        <v>0</v>
      </c>
      <c r="AJ22" s="129">
        <f t="shared" si="15"/>
        <v>72224</v>
      </c>
      <c r="AK22" s="129">
        <f t="shared" si="16"/>
        <v>1853619</v>
      </c>
      <c r="AL22" s="129">
        <f t="shared" si="16"/>
        <v>0</v>
      </c>
      <c r="AM22" s="129">
        <f t="shared" si="17"/>
        <v>3519329</v>
      </c>
      <c r="AN22" s="122">
        <f t="shared" si="18"/>
        <v>54619</v>
      </c>
      <c r="AO22" s="131"/>
      <c r="AP22" s="131"/>
    </row>
    <row r="23" spans="1:42" s="124" customFormat="1" ht="31.5" customHeight="1">
      <c r="A23" s="141" t="s">
        <v>34</v>
      </c>
      <c r="B23" s="121">
        <v>1365509</v>
      </c>
      <c r="C23" s="121">
        <v>1052681</v>
      </c>
      <c r="D23" s="121"/>
      <c r="E23" s="122">
        <f t="shared" si="7"/>
        <v>2418190</v>
      </c>
      <c r="F23" s="121">
        <v>18954</v>
      </c>
      <c r="G23" s="121"/>
      <c r="H23" s="121"/>
      <c r="I23" s="122">
        <f t="shared" si="8"/>
        <v>0</v>
      </c>
      <c r="J23" s="121"/>
      <c r="K23" s="121">
        <v>439496</v>
      </c>
      <c r="L23" s="121"/>
      <c r="M23" s="121">
        <v>40439</v>
      </c>
      <c r="N23" s="121">
        <v>220045</v>
      </c>
      <c r="O23" s="121"/>
      <c r="P23" s="123">
        <f t="shared" si="9"/>
        <v>699980</v>
      </c>
      <c r="Q23" s="121">
        <v>3023</v>
      </c>
      <c r="R23" s="121"/>
      <c r="S23" s="121"/>
      <c r="T23" s="121"/>
      <c r="U23" s="121"/>
      <c r="V23" s="121"/>
      <c r="W23" s="123">
        <f t="shared" si="10"/>
        <v>0</v>
      </c>
      <c r="X23" s="121"/>
      <c r="Y23" s="141" t="s">
        <v>34</v>
      </c>
      <c r="Z23" s="121"/>
      <c r="AA23" s="121"/>
      <c r="AB23" s="121"/>
      <c r="AC23" s="121">
        <v>994</v>
      </c>
      <c r="AD23" s="121">
        <v>600</v>
      </c>
      <c r="AE23" s="122">
        <f t="shared" si="11"/>
        <v>1594</v>
      </c>
      <c r="AF23" s="121">
        <v>10300</v>
      </c>
      <c r="AG23" s="122">
        <f t="shared" si="12"/>
        <v>1365509</v>
      </c>
      <c r="AH23" s="122">
        <f t="shared" si="13"/>
        <v>439496</v>
      </c>
      <c r="AI23" s="122">
        <f t="shared" si="14"/>
        <v>0</v>
      </c>
      <c r="AJ23" s="122">
        <f t="shared" si="15"/>
        <v>40439</v>
      </c>
      <c r="AK23" s="122">
        <f t="shared" si="16"/>
        <v>1273720</v>
      </c>
      <c r="AL23" s="122">
        <f t="shared" si="16"/>
        <v>600</v>
      </c>
      <c r="AM23" s="122">
        <f t="shared" si="17"/>
        <v>3119764</v>
      </c>
      <c r="AN23" s="122">
        <f t="shared" si="18"/>
        <v>32277</v>
      </c>
      <c r="AO23" s="121"/>
      <c r="AP23" s="121"/>
    </row>
    <row r="24" spans="1:42" s="133" customFormat="1" ht="31.5" customHeight="1">
      <c r="A24" s="140" t="s">
        <v>35</v>
      </c>
      <c r="B24" s="131">
        <v>18732</v>
      </c>
      <c r="C24" s="131"/>
      <c r="D24" s="131"/>
      <c r="E24" s="129">
        <f t="shared" si="7"/>
        <v>18732</v>
      </c>
      <c r="F24" s="131">
        <v>30</v>
      </c>
      <c r="G24" s="131"/>
      <c r="H24" s="131"/>
      <c r="I24" s="129">
        <f t="shared" si="8"/>
        <v>0</v>
      </c>
      <c r="J24" s="131"/>
      <c r="K24" s="131"/>
      <c r="L24" s="131"/>
      <c r="M24" s="131">
        <v>20</v>
      </c>
      <c r="N24" s="131">
        <v>135</v>
      </c>
      <c r="O24" s="131"/>
      <c r="P24" s="132">
        <f t="shared" si="9"/>
        <v>155</v>
      </c>
      <c r="Q24" s="131">
        <v>55</v>
      </c>
      <c r="R24" s="131"/>
      <c r="S24" s="131"/>
      <c r="T24" s="131"/>
      <c r="U24" s="131"/>
      <c r="V24" s="131"/>
      <c r="W24" s="132">
        <f t="shared" si="10"/>
        <v>0</v>
      </c>
      <c r="X24" s="131"/>
      <c r="Y24" s="140" t="s">
        <v>35</v>
      </c>
      <c r="Z24" s="131"/>
      <c r="AA24" s="131"/>
      <c r="AB24" s="131"/>
      <c r="AC24" s="131"/>
      <c r="AD24" s="131"/>
      <c r="AE24" s="129">
        <f t="shared" si="11"/>
        <v>0</v>
      </c>
      <c r="AF24" s="131"/>
      <c r="AG24" s="129">
        <f t="shared" si="12"/>
        <v>18732</v>
      </c>
      <c r="AH24" s="129">
        <f t="shared" si="13"/>
        <v>0</v>
      </c>
      <c r="AI24" s="129">
        <f t="shared" si="14"/>
        <v>0</v>
      </c>
      <c r="AJ24" s="129">
        <f t="shared" si="15"/>
        <v>20</v>
      </c>
      <c r="AK24" s="129">
        <f t="shared" si="16"/>
        <v>135</v>
      </c>
      <c r="AL24" s="129">
        <f t="shared" si="16"/>
        <v>0</v>
      </c>
      <c r="AM24" s="129">
        <f t="shared" si="17"/>
        <v>18887</v>
      </c>
      <c r="AN24" s="129">
        <f t="shared" si="18"/>
        <v>85</v>
      </c>
      <c r="AO24" s="131">
        <v>23000</v>
      </c>
      <c r="AP24" s="131"/>
    </row>
    <row r="25" spans="1:42" s="124" customFormat="1" ht="31.5" customHeight="1">
      <c r="A25" s="141" t="s">
        <v>36</v>
      </c>
      <c r="B25" s="121">
        <v>2146980</v>
      </c>
      <c r="C25" s="121">
        <v>24955265</v>
      </c>
      <c r="D25" s="121"/>
      <c r="E25" s="122">
        <f t="shared" si="7"/>
        <v>27102245</v>
      </c>
      <c r="F25" s="121">
        <v>1418</v>
      </c>
      <c r="G25" s="121"/>
      <c r="H25" s="121"/>
      <c r="I25" s="122">
        <f t="shared" si="8"/>
        <v>0</v>
      </c>
      <c r="J25" s="121"/>
      <c r="K25" s="121">
        <v>106935</v>
      </c>
      <c r="L25" s="121"/>
      <c r="M25" s="121">
        <v>69253</v>
      </c>
      <c r="N25" s="121">
        <v>5426</v>
      </c>
      <c r="O25" s="121"/>
      <c r="P25" s="123">
        <f t="shared" si="9"/>
        <v>181614</v>
      </c>
      <c r="Q25" s="121">
        <v>41298</v>
      </c>
      <c r="R25" s="121"/>
      <c r="S25" s="121"/>
      <c r="T25" s="121"/>
      <c r="U25" s="121"/>
      <c r="V25" s="121"/>
      <c r="W25" s="123">
        <f t="shared" si="10"/>
        <v>0</v>
      </c>
      <c r="X25" s="121"/>
      <c r="Y25" s="141" t="s">
        <v>36</v>
      </c>
      <c r="Z25" s="121"/>
      <c r="AA25" s="121"/>
      <c r="AB25" s="121"/>
      <c r="AC25" s="121"/>
      <c r="AD25" s="121"/>
      <c r="AE25" s="122">
        <f t="shared" si="11"/>
        <v>0</v>
      </c>
      <c r="AF25" s="121"/>
      <c r="AG25" s="122">
        <f t="shared" si="12"/>
        <v>2146980</v>
      </c>
      <c r="AH25" s="122">
        <f t="shared" si="13"/>
        <v>106935</v>
      </c>
      <c r="AI25" s="122">
        <f t="shared" si="14"/>
        <v>0</v>
      </c>
      <c r="AJ25" s="122">
        <f t="shared" si="15"/>
        <v>69253</v>
      </c>
      <c r="AK25" s="122">
        <f t="shared" si="16"/>
        <v>24960691</v>
      </c>
      <c r="AL25" s="122">
        <f t="shared" si="16"/>
        <v>0</v>
      </c>
      <c r="AM25" s="122">
        <f t="shared" si="17"/>
        <v>27283859</v>
      </c>
      <c r="AN25" s="122">
        <f t="shared" si="18"/>
        <v>42716</v>
      </c>
      <c r="AO25" s="121">
        <v>2132131</v>
      </c>
      <c r="AP25" s="121"/>
    </row>
    <row r="26" spans="1:42" s="124" customFormat="1" ht="27" customHeight="1">
      <c r="A26" s="14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3"/>
      <c r="Q26" s="122"/>
      <c r="R26" s="122"/>
      <c r="S26" s="122"/>
      <c r="T26" s="122"/>
      <c r="U26" s="122"/>
      <c r="V26" s="122"/>
      <c r="W26" s="123"/>
      <c r="X26" s="122"/>
      <c r="Y26" s="141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8"/>
      <c r="AP26" s="128"/>
    </row>
    <row r="27" spans="1:57" s="139" customFormat="1" ht="31.5" customHeight="1">
      <c r="A27" s="116" t="s">
        <v>37</v>
      </c>
      <c r="B27" s="118">
        <f aca="true" t="shared" si="19" ref="B27:X27">SUM(B28:B33)</f>
        <v>1303754</v>
      </c>
      <c r="C27" s="118">
        <f t="shared" si="19"/>
        <v>1357619</v>
      </c>
      <c r="D27" s="118">
        <f t="shared" si="19"/>
        <v>28</v>
      </c>
      <c r="E27" s="118">
        <f t="shared" si="19"/>
        <v>2661401</v>
      </c>
      <c r="F27" s="118">
        <f t="shared" si="19"/>
        <v>47886</v>
      </c>
      <c r="G27" s="118">
        <f t="shared" si="19"/>
        <v>0</v>
      </c>
      <c r="H27" s="118">
        <f t="shared" si="19"/>
        <v>0</v>
      </c>
      <c r="I27" s="118">
        <f t="shared" si="19"/>
        <v>0</v>
      </c>
      <c r="J27" s="118">
        <f t="shared" si="19"/>
        <v>0</v>
      </c>
      <c r="K27" s="118">
        <f t="shared" si="19"/>
        <v>974480</v>
      </c>
      <c r="L27" s="118">
        <f t="shared" si="19"/>
        <v>492</v>
      </c>
      <c r="M27" s="118">
        <f t="shared" si="19"/>
        <v>172135</v>
      </c>
      <c r="N27" s="118">
        <f t="shared" si="19"/>
        <v>431587</v>
      </c>
      <c r="O27" s="118">
        <f t="shared" si="19"/>
        <v>0</v>
      </c>
      <c r="P27" s="118">
        <f t="shared" si="19"/>
        <v>1578694</v>
      </c>
      <c r="Q27" s="118">
        <f t="shared" si="19"/>
        <v>14988</v>
      </c>
      <c r="R27" s="118">
        <f t="shared" si="19"/>
        <v>0</v>
      </c>
      <c r="S27" s="118">
        <f t="shared" si="19"/>
        <v>0</v>
      </c>
      <c r="T27" s="118">
        <f t="shared" si="19"/>
        <v>0</v>
      </c>
      <c r="U27" s="118">
        <f t="shared" si="19"/>
        <v>0</v>
      </c>
      <c r="V27" s="118">
        <f t="shared" si="19"/>
        <v>0</v>
      </c>
      <c r="W27" s="118">
        <f t="shared" si="19"/>
        <v>0</v>
      </c>
      <c r="X27" s="118">
        <f t="shared" si="19"/>
        <v>0</v>
      </c>
      <c r="Y27" s="116" t="s">
        <v>37</v>
      </c>
      <c r="Z27" s="118">
        <f aca="true" t="shared" si="20" ref="Z27:AP27">SUM(Z28:Z33)</f>
        <v>66033</v>
      </c>
      <c r="AA27" s="118">
        <f t="shared" si="20"/>
        <v>0</v>
      </c>
      <c r="AB27" s="118">
        <f t="shared" si="20"/>
        <v>0</v>
      </c>
      <c r="AC27" s="118">
        <f t="shared" si="20"/>
        <v>0</v>
      </c>
      <c r="AD27" s="118">
        <f t="shared" si="20"/>
        <v>0</v>
      </c>
      <c r="AE27" s="118">
        <f t="shared" si="20"/>
        <v>66033</v>
      </c>
      <c r="AF27" s="118">
        <f t="shared" si="20"/>
        <v>0</v>
      </c>
      <c r="AG27" s="118">
        <f t="shared" si="20"/>
        <v>1369787</v>
      </c>
      <c r="AH27" s="118">
        <f t="shared" si="20"/>
        <v>974480</v>
      </c>
      <c r="AI27" s="118">
        <f t="shared" si="20"/>
        <v>492</v>
      </c>
      <c r="AJ27" s="118">
        <f t="shared" si="20"/>
        <v>172135</v>
      </c>
      <c r="AK27" s="118">
        <f t="shared" si="20"/>
        <v>1789206</v>
      </c>
      <c r="AL27" s="118">
        <f t="shared" si="20"/>
        <v>28</v>
      </c>
      <c r="AM27" s="118">
        <f t="shared" si="20"/>
        <v>4306128</v>
      </c>
      <c r="AN27" s="118">
        <f t="shared" si="20"/>
        <v>62874</v>
      </c>
      <c r="AO27" s="118">
        <f t="shared" si="20"/>
        <v>57439</v>
      </c>
      <c r="AP27" s="118">
        <f t="shared" si="20"/>
        <v>0</v>
      </c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</row>
    <row r="28" spans="1:42" s="124" customFormat="1" ht="39.75" customHeight="1">
      <c r="A28" s="130" t="s">
        <v>104</v>
      </c>
      <c r="B28" s="121">
        <v>1303754</v>
      </c>
      <c r="C28" s="121">
        <v>1357619</v>
      </c>
      <c r="D28" s="121"/>
      <c r="E28" s="122">
        <f aca="true" t="shared" si="21" ref="E28:E33">SUM(B28:D28)</f>
        <v>2661373</v>
      </c>
      <c r="F28" s="121">
        <v>38766</v>
      </c>
      <c r="G28" s="121"/>
      <c r="H28" s="121"/>
      <c r="I28" s="122">
        <f aca="true" t="shared" si="22" ref="I28:I33">SUM(G28:H28)</f>
        <v>0</v>
      </c>
      <c r="J28" s="121"/>
      <c r="K28" s="121">
        <v>241471</v>
      </c>
      <c r="L28" s="121">
        <v>492</v>
      </c>
      <c r="M28" s="121">
        <v>34685</v>
      </c>
      <c r="N28" s="121">
        <v>424073</v>
      </c>
      <c r="O28" s="121"/>
      <c r="P28" s="123">
        <f aca="true" t="shared" si="23" ref="P28:P33">SUM(K28:O28)</f>
        <v>700721</v>
      </c>
      <c r="Q28" s="121">
        <v>897</v>
      </c>
      <c r="R28" s="121"/>
      <c r="S28" s="121"/>
      <c r="T28" s="121"/>
      <c r="U28" s="121"/>
      <c r="V28" s="121"/>
      <c r="W28" s="123">
        <f aca="true" t="shared" si="24" ref="W28:W33">SUM(R28:V28)</f>
        <v>0</v>
      </c>
      <c r="X28" s="121"/>
      <c r="Y28" s="130" t="s">
        <v>104</v>
      </c>
      <c r="Z28" s="121">
        <v>66033</v>
      </c>
      <c r="AA28" s="121"/>
      <c r="AB28" s="121"/>
      <c r="AC28" s="121"/>
      <c r="AD28" s="121"/>
      <c r="AE28" s="122">
        <f aca="true" t="shared" si="25" ref="AE28:AE33">SUM(Z28:AD28)</f>
        <v>66033</v>
      </c>
      <c r="AF28" s="121"/>
      <c r="AG28" s="122">
        <f aca="true" t="shared" si="26" ref="AG28:AG33">B28+Z28</f>
        <v>1369787</v>
      </c>
      <c r="AH28" s="122">
        <f aca="true" t="shared" si="27" ref="AH28:AH33">K28+R28+AA28</f>
        <v>241471</v>
      </c>
      <c r="AI28" s="122">
        <f aca="true" t="shared" si="28" ref="AI28:AI33">L28+S28</f>
        <v>492</v>
      </c>
      <c r="AJ28" s="122">
        <f aca="true" t="shared" si="29" ref="AJ28:AJ33">M28+T28+AB28</f>
        <v>34685</v>
      </c>
      <c r="AK28" s="122">
        <f aca="true" t="shared" si="30" ref="AK28:AL33">C28+G28+N28+U28+AC28</f>
        <v>1781692</v>
      </c>
      <c r="AL28" s="122">
        <f t="shared" si="30"/>
        <v>0</v>
      </c>
      <c r="AM28" s="122">
        <f aca="true" t="shared" si="31" ref="AM28:AM33">SUM(AG28:AL28)</f>
        <v>3428127</v>
      </c>
      <c r="AN28" s="122">
        <f aca="true" t="shared" si="32" ref="AN28:AN33">F28+J28+Q28+X28+AF28</f>
        <v>39663</v>
      </c>
      <c r="AO28" s="121">
        <v>57439</v>
      </c>
      <c r="AP28" s="121"/>
    </row>
    <row r="29" spans="1:42" s="124" customFormat="1" ht="31.5" customHeight="1">
      <c r="A29" s="141" t="s">
        <v>38</v>
      </c>
      <c r="B29" s="121"/>
      <c r="C29" s="121"/>
      <c r="D29" s="121"/>
      <c r="E29" s="122">
        <f t="shared" si="21"/>
        <v>0</v>
      </c>
      <c r="F29" s="121">
        <v>2846</v>
      </c>
      <c r="G29" s="121"/>
      <c r="H29" s="121"/>
      <c r="I29" s="122">
        <f t="shared" si="22"/>
        <v>0</v>
      </c>
      <c r="J29" s="121"/>
      <c r="K29" s="121">
        <v>67113</v>
      </c>
      <c r="L29" s="121"/>
      <c r="M29" s="121">
        <v>32921</v>
      </c>
      <c r="N29" s="121">
        <v>3643</v>
      </c>
      <c r="O29" s="121"/>
      <c r="P29" s="123">
        <f t="shared" si="23"/>
        <v>103677</v>
      </c>
      <c r="Q29" s="121">
        <v>9699</v>
      </c>
      <c r="R29" s="121"/>
      <c r="S29" s="121"/>
      <c r="T29" s="121"/>
      <c r="U29" s="121"/>
      <c r="V29" s="121"/>
      <c r="W29" s="123">
        <f t="shared" si="24"/>
        <v>0</v>
      </c>
      <c r="X29" s="121"/>
      <c r="Y29" s="141" t="s">
        <v>56</v>
      </c>
      <c r="Z29" s="121"/>
      <c r="AA29" s="121"/>
      <c r="AB29" s="121"/>
      <c r="AC29" s="121"/>
      <c r="AD29" s="121"/>
      <c r="AE29" s="122">
        <f t="shared" si="25"/>
        <v>0</v>
      </c>
      <c r="AF29" s="121"/>
      <c r="AG29" s="122">
        <f t="shared" si="26"/>
        <v>0</v>
      </c>
      <c r="AH29" s="122">
        <f t="shared" si="27"/>
        <v>67113</v>
      </c>
      <c r="AI29" s="122">
        <f t="shared" si="28"/>
        <v>0</v>
      </c>
      <c r="AJ29" s="122">
        <f t="shared" si="29"/>
        <v>32921</v>
      </c>
      <c r="AK29" s="122">
        <f t="shared" si="30"/>
        <v>3643</v>
      </c>
      <c r="AL29" s="122">
        <f t="shared" si="30"/>
        <v>0</v>
      </c>
      <c r="AM29" s="122">
        <f t="shared" si="31"/>
        <v>103677</v>
      </c>
      <c r="AN29" s="122">
        <f t="shared" si="32"/>
        <v>12545</v>
      </c>
      <c r="AO29" s="121"/>
      <c r="AP29" s="121"/>
    </row>
    <row r="30" spans="1:42" s="124" customFormat="1" ht="31.5" customHeight="1">
      <c r="A30" s="141" t="s">
        <v>39</v>
      </c>
      <c r="B30" s="121"/>
      <c r="C30" s="121"/>
      <c r="D30" s="121"/>
      <c r="E30" s="122">
        <f t="shared" si="21"/>
        <v>0</v>
      </c>
      <c r="F30" s="121">
        <v>4581</v>
      </c>
      <c r="G30" s="121"/>
      <c r="H30" s="121"/>
      <c r="I30" s="122">
        <f t="shared" si="22"/>
        <v>0</v>
      </c>
      <c r="J30" s="121"/>
      <c r="K30" s="121">
        <v>140526</v>
      </c>
      <c r="L30" s="121"/>
      <c r="M30" s="121">
        <v>8050</v>
      </c>
      <c r="N30" s="121">
        <v>816</v>
      </c>
      <c r="O30" s="121"/>
      <c r="P30" s="123">
        <f t="shared" si="23"/>
        <v>149392</v>
      </c>
      <c r="Q30" s="121"/>
      <c r="R30" s="121"/>
      <c r="S30" s="121"/>
      <c r="T30" s="121"/>
      <c r="U30" s="121"/>
      <c r="V30" s="121"/>
      <c r="W30" s="123">
        <f t="shared" si="24"/>
        <v>0</v>
      </c>
      <c r="X30" s="121"/>
      <c r="Y30" s="141" t="s">
        <v>57</v>
      </c>
      <c r="Z30" s="121"/>
      <c r="AA30" s="121"/>
      <c r="AB30" s="121"/>
      <c r="AC30" s="121"/>
      <c r="AD30" s="121"/>
      <c r="AE30" s="122">
        <f t="shared" si="25"/>
        <v>0</v>
      </c>
      <c r="AF30" s="121"/>
      <c r="AG30" s="122">
        <f t="shared" si="26"/>
        <v>0</v>
      </c>
      <c r="AH30" s="122">
        <f t="shared" si="27"/>
        <v>140526</v>
      </c>
      <c r="AI30" s="122">
        <f t="shared" si="28"/>
        <v>0</v>
      </c>
      <c r="AJ30" s="122">
        <f t="shared" si="29"/>
        <v>8050</v>
      </c>
      <c r="AK30" s="122">
        <f t="shared" si="30"/>
        <v>816</v>
      </c>
      <c r="AL30" s="122">
        <f t="shared" si="30"/>
        <v>0</v>
      </c>
      <c r="AM30" s="122">
        <f t="shared" si="31"/>
        <v>149392</v>
      </c>
      <c r="AN30" s="122">
        <f t="shared" si="32"/>
        <v>4581</v>
      </c>
      <c r="AO30" s="121"/>
      <c r="AP30" s="121"/>
    </row>
    <row r="31" spans="1:42" s="124" customFormat="1" ht="31.5" customHeight="1">
      <c r="A31" s="141" t="s">
        <v>40</v>
      </c>
      <c r="B31" s="121"/>
      <c r="C31" s="121"/>
      <c r="D31" s="121"/>
      <c r="E31" s="122">
        <f t="shared" si="21"/>
        <v>0</v>
      </c>
      <c r="F31" s="121">
        <v>247</v>
      </c>
      <c r="G31" s="121"/>
      <c r="H31" s="121"/>
      <c r="I31" s="122">
        <f t="shared" si="22"/>
        <v>0</v>
      </c>
      <c r="J31" s="121"/>
      <c r="K31" s="121">
        <v>334000</v>
      </c>
      <c r="L31" s="121"/>
      <c r="M31" s="121">
        <v>59279</v>
      </c>
      <c r="N31" s="121">
        <v>1036</v>
      </c>
      <c r="O31" s="121"/>
      <c r="P31" s="123">
        <f t="shared" si="23"/>
        <v>394315</v>
      </c>
      <c r="Q31" s="121">
        <v>2560</v>
      </c>
      <c r="R31" s="121"/>
      <c r="S31" s="121"/>
      <c r="T31" s="121"/>
      <c r="U31" s="121"/>
      <c r="V31" s="121"/>
      <c r="W31" s="123">
        <f t="shared" si="24"/>
        <v>0</v>
      </c>
      <c r="X31" s="121"/>
      <c r="Y31" s="141" t="s">
        <v>58</v>
      </c>
      <c r="Z31" s="121"/>
      <c r="AA31" s="121"/>
      <c r="AB31" s="121"/>
      <c r="AC31" s="121"/>
      <c r="AD31" s="121"/>
      <c r="AE31" s="122">
        <f t="shared" si="25"/>
        <v>0</v>
      </c>
      <c r="AF31" s="121"/>
      <c r="AG31" s="122">
        <f t="shared" si="26"/>
        <v>0</v>
      </c>
      <c r="AH31" s="122">
        <f t="shared" si="27"/>
        <v>334000</v>
      </c>
      <c r="AI31" s="122">
        <f t="shared" si="28"/>
        <v>0</v>
      </c>
      <c r="AJ31" s="122">
        <f t="shared" si="29"/>
        <v>59279</v>
      </c>
      <c r="AK31" s="122">
        <f t="shared" si="30"/>
        <v>1036</v>
      </c>
      <c r="AL31" s="122">
        <f t="shared" si="30"/>
        <v>0</v>
      </c>
      <c r="AM31" s="122">
        <f t="shared" si="31"/>
        <v>394315</v>
      </c>
      <c r="AN31" s="122">
        <f t="shared" si="32"/>
        <v>2807</v>
      </c>
      <c r="AO31" s="121"/>
      <c r="AP31" s="121"/>
    </row>
    <row r="32" spans="1:42" s="124" customFormat="1" ht="31.5" customHeight="1">
      <c r="A32" s="141" t="s">
        <v>41</v>
      </c>
      <c r="B32" s="121"/>
      <c r="C32" s="121"/>
      <c r="D32" s="121"/>
      <c r="E32" s="122">
        <f t="shared" si="21"/>
        <v>0</v>
      </c>
      <c r="F32" s="121">
        <v>929</v>
      </c>
      <c r="G32" s="121"/>
      <c r="H32" s="121"/>
      <c r="I32" s="122">
        <f t="shared" si="22"/>
        <v>0</v>
      </c>
      <c r="J32" s="121"/>
      <c r="K32" s="121">
        <v>180000</v>
      </c>
      <c r="L32" s="121"/>
      <c r="M32" s="121">
        <v>36000</v>
      </c>
      <c r="N32" s="121">
        <v>1674</v>
      </c>
      <c r="O32" s="121"/>
      <c r="P32" s="123">
        <f t="shared" si="23"/>
        <v>217674</v>
      </c>
      <c r="Q32" s="121">
        <v>1832</v>
      </c>
      <c r="R32" s="121"/>
      <c r="S32" s="121"/>
      <c r="T32" s="121"/>
      <c r="U32" s="121"/>
      <c r="V32" s="121"/>
      <c r="W32" s="123">
        <f t="shared" si="24"/>
        <v>0</v>
      </c>
      <c r="X32" s="121"/>
      <c r="Y32" s="141" t="s">
        <v>59</v>
      </c>
      <c r="Z32" s="121"/>
      <c r="AA32" s="121"/>
      <c r="AB32" s="121"/>
      <c r="AC32" s="121"/>
      <c r="AD32" s="121"/>
      <c r="AE32" s="122">
        <f t="shared" si="25"/>
        <v>0</v>
      </c>
      <c r="AF32" s="121"/>
      <c r="AG32" s="122">
        <f t="shared" si="26"/>
        <v>0</v>
      </c>
      <c r="AH32" s="122">
        <f t="shared" si="27"/>
        <v>180000</v>
      </c>
      <c r="AI32" s="122">
        <f t="shared" si="28"/>
        <v>0</v>
      </c>
      <c r="AJ32" s="122">
        <f t="shared" si="29"/>
        <v>36000</v>
      </c>
      <c r="AK32" s="122">
        <f t="shared" si="30"/>
        <v>1674</v>
      </c>
      <c r="AL32" s="122">
        <f t="shared" si="30"/>
        <v>0</v>
      </c>
      <c r="AM32" s="122">
        <f t="shared" si="31"/>
        <v>217674</v>
      </c>
      <c r="AN32" s="122">
        <f t="shared" si="32"/>
        <v>2761</v>
      </c>
      <c r="AO32" s="121"/>
      <c r="AP32" s="121"/>
    </row>
    <row r="33" spans="1:42" s="124" customFormat="1" ht="31.5" customHeight="1">
      <c r="A33" s="141" t="s">
        <v>42</v>
      </c>
      <c r="B33" s="121"/>
      <c r="C33" s="121"/>
      <c r="D33" s="121">
        <v>28</v>
      </c>
      <c r="E33" s="122">
        <f t="shared" si="21"/>
        <v>28</v>
      </c>
      <c r="F33" s="121">
        <v>517</v>
      </c>
      <c r="G33" s="121"/>
      <c r="H33" s="121"/>
      <c r="I33" s="122">
        <f t="shared" si="22"/>
        <v>0</v>
      </c>
      <c r="J33" s="121"/>
      <c r="K33" s="121">
        <v>11370</v>
      </c>
      <c r="L33" s="121"/>
      <c r="M33" s="121">
        <v>1200</v>
      </c>
      <c r="N33" s="121">
        <v>345</v>
      </c>
      <c r="O33" s="121"/>
      <c r="P33" s="123">
        <f t="shared" si="23"/>
        <v>12915</v>
      </c>
      <c r="Q33" s="121"/>
      <c r="R33" s="121"/>
      <c r="S33" s="121"/>
      <c r="T33" s="121"/>
      <c r="U33" s="121"/>
      <c r="V33" s="121"/>
      <c r="W33" s="123">
        <f t="shared" si="24"/>
        <v>0</v>
      </c>
      <c r="X33" s="121"/>
      <c r="Y33" s="141" t="s">
        <v>60</v>
      </c>
      <c r="Z33" s="121"/>
      <c r="AA33" s="121"/>
      <c r="AB33" s="121"/>
      <c r="AC33" s="121"/>
      <c r="AD33" s="121"/>
      <c r="AE33" s="122">
        <f t="shared" si="25"/>
        <v>0</v>
      </c>
      <c r="AF33" s="121"/>
      <c r="AG33" s="122">
        <f t="shared" si="26"/>
        <v>0</v>
      </c>
      <c r="AH33" s="122">
        <f t="shared" si="27"/>
        <v>11370</v>
      </c>
      <c r="AI33" s="122">
        <f t="shared" si="28"/>
        <v>0</v>
      </c>
      <c r="AJ33" s="122">
        <f t="shared" si="29"/>
        <v>1200</v>
      </c>
      <c r="AK33" s="122">
        <f t="shared" si="30"/>
        <v>345</v>
      </c>
      <c r="AL33" s="122">
        <f t="shared" si="30"/>
        <v>28</v>
      </c>
      <c r="AM33" s="122">
        <f t="shared" si="31"/>
        <v>12943</v>
      </c>
      <c r="AN33" s="122">
        <f t="shared" si="32"/>
        <v>517</v>
      </c>
      <c r="AO33" s="121"/>
      <c r="AP33" s="121"/>
    </row>
    <row r="34" spans="1:42" s="124" customFormat="1" ht="21" customHeight="1">
      <c r="A34" s="120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  <c r="Q34" s="122"/>
      <c r="R34" s="122"/>
      <c r="S34" s="122"/>
      <c r="T34" s="122"/>
      <c r="U34" s="122"/>
      <c r="V34" s="122"/>
      <c r="W34" s="123"/>
      <c r="X34" s="122"/>
      <c r="Y34" s="120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8"/>
      <c r="AP34" s="128"/>
    </row>
    <row r="35" spans="1:42" s="139" customFormat="1" ht="30" customHeight="1">
      <c r="A35" s="142" t="s">
        <v>43</v>
      </c>
      <c r="B35" s="118">
        <f aca="true" t="shared" si="33" ref="B35:X35">B36</f>
        <v>0</v>
      </c>
      <c r="C35" s="118">
        <f t="shared" si="33"/>
        <v>0</v>
      </c>
      <c r="D35" s="118">
        <f t="shared" si="33"/>
        <v>0</v>
      </c>
      <c r="E35" s="118">
        <f t="shared" si="33"/>
        <v>0</v>
      </c>
      <c r="F35" s="118">
        <f t="shared" si="33"/>
        <v>4950</v>
      </c>
      <c r="G35" s="118">
        <f t="shared" si="33"/>
        <v>0</v>
      </c>
      <c r="H35" s="118">
        <f t="shared" si="33"/>
        <v>0</v>
      </c>
      <c r="I35" s="118">
        <f t="shared" si="33"/>
        <v>0</v>
      </c>
      <c r="J35" s="118">
        <f t="shared" si="33"/>
        <v>0</v>
      </c>
      <c r="K35" s="118">
        <f t="shared" si="33"/>
        <v>44135</v>
      </c>
      <c r="L35" s="118">
        <f t="shared" si="33"/>
        <v>200</v>
      </c>
      <c r="M35" s="118">
        <f t="shared" si="33"/>
        <v>6721</v>
      </c>
      <c r="N35" s="118">
        <f t="shared" si="33"/>
        <v>14992</v>
      </c>
      <c r="O35" s="118">
        <f t="shared" si="33"/>
        <v>400</v>
      </c>
      <c r="P35" s="118">
        <f t="shared" si="33"/>
        <v>66448</v>
      </c>
      <c r="Q35" s="118">
        <f t="shared" si="33"/>
        <v>0</v>
      </c>
      <c r="R35" s="118">
        <f t="shared" si="33"/>
        <v>0</v>
      </c>
      <c r="S35" s="118">
        <f t="shared" si="33"/>
        <v>0</v>
      </c>
      <c r="T35" s="118">
        <f t="shared" si="33"/>
        <v>0</v>
      </c>
      <c r="U35" s="118">
        <f t="shared" si="33"/>
        <v>0</v>
      </c>
      <c r="V35" s="118">
        <f t="shared" si="33"/>
        <v>0</v>
      </c>
      <c r="W35" s="118">
        <f t="shared" si="33"/>
        <v>0</v>
      </c>
      <c r="X35" s="118">
        <f t="shared" si="33"/>
        <v>0</v>
      </c>
      <c r="Y35" s="142" t="s">
        <v>43</v>
      </c>
      <c r="Z35" s="118">
        <f aca="true" t="shared" si="34" ref="Z35:AP35">Z36</f>
        <v>0</v>
      </c>
      <c r="AA35" s="118">
        <f t="shared" si="34"/>
        <v>0</v>
      </c>
      <c r="AB35" s="118">
        <f t="shared" si="34"/>
        <v>0</v>
      </c>
      <c r="AC35" s="118">
        <f t="shared" si="34"/>
        <v>0</v>
      </c>
      <c r="AD35" s="118">
        <f t="shared" si="34"/>
        <v>0</v>
      </c>
      <c r="AE35" s="118">
        <f t="shared" si="34"/>
        <v>0</v>
      </c>
      <c r="AF35" s="118">
        <f t="shared" si="34"/>
        <v>0</v>
      </c>
      <c r="AG35" s="118">
        <f t="shared" si="34"/>
        <v>0</v>
      </c>
      <c r="AH35" s="118">
        <f t="shared" si="34"/>
        <v>44135</v>
      </c>
      <c r="AI35" s="118">
        <f t="shared" si="34"/>
        <v>200</v>
      </c>
      <c r="AJ35" s="118">
        <f t="shared" si="34"/>
        <v>6721</v>
      </c>
      <c r="AK35" s="118">
        <f t="shared" si="34"/>
        <v>14992</v>
      </c>
      <c r="AL35" s="118">
        <f t="shared" si="34"/>
        <v>400</v>
      </c>
      <c r="AM35" s="118">
        <f t="shared" si="34"/>
        <v>66448</v>
      </c>
      <c r="AN35" s="118">
        <f t="shared" si="34"/>
        <v>4950</v>
      </c>
      <c r="AO35" s="118">
        <f t="shared" si="34"/>
        <v>0</v>
      </c>
      <c r="AP35" s="118">
        <f t="shared" si="34"/>
        <v>0</v>
      </c>
    </row>
    <row r="36" spans="1:42" s="124" customFormat="1" ht="31.5" customHeight="1">
      <c r="A36" s="143" t="s">
        <v>44</v>
      </c>
      <c r="B36" s="121"/>
      <c r="C36" s="121"/>
      <c r="D36" s="121"/>
      <c r="E36" s="122">
        <f>SUM(B36:D36)</f>
        <v>0</v>
      </c>
      <c r="F36" s="121">
        <v>4950</v>
      </c>
      <c r="G36" s="121"/>
      <c r="H36" s="121"/>
      <c r="I36" s="122">
        <f>SUM(G36:H36)</f>
        <v>0</v>
      </c>
      <c r="J36" s="121"/>
      <c r="K36" s="121">
        <v>44135</v>
      </c>
      <c r="L36" s="121">
        <v>200</v>
      </c>
      <c r="M36" s="121">
        <v>6721</v>
      </c>
      <c r="N36" s="121">
        <v>14992</v>
      </c>
      <c r="O36" s="121">
        <v>400</v>
      </c>
      <c r="P36" s="123">
        <f>SUM(K36:O36)</f>
        <v>66448</v>
      </c>
      <c r="Q36" s="121"/>
      <c r="R36" s="121"/>
      <c r="S36" s="121"/>
      <c r="T36" s="121"/>
      <c r="U36" s="121"/>
      <c r="V36" s="121"/>
      <c r="W36" s="123">
        <f>SUM(R36:V36)</f>
        <v>0</v>
      </c>
      <c r="X36" s="121"/>
      <c r="Y36" s="143" t="s">
        <v>44</v>
      </c>
      <c r="Z36" s="121"/>
      <c r="AA36" s="121"/>
      <c r="AB36" s="121"/>
      <c r="AC36" s="121"/>
      <c r="AD36" s="121"/>
      <c r="AE36" s="122">
        <f>SUM(Z36:AD36)</f>
        <v>0</v>
      </c>
      <c r="AF36" s="121"/>
      <c r="AG36" s="122">
        <f>B36+Z36</f>
        <v>0</v>
      </c>
      <c r="AH36" s="122">
        <f>K36+R36+AA36</f>
        <v>44135</v>
      </c>
      <c r="AI36" s="122">
        <f>L36+S36</f>
        <v>200</v>
      </c>
      <c r="AJ36" s="122">
        <f>M36+T36+AB36</f>
        <v>6721</v>
      </c>
      <c r="AK36" s="122">
        <f>C36+G36+N36+U36+AC36</f>
        <v>14992</v>
      </c>
      <c r="AL36" s="122">
        <f>D36+H36+O36+V36+AD36</f>
        <v>400</v>
      </c>
      <c r="AM36" s="122">
        <f>SUM(AG36:AL36)</f>
        <v>66448</v>
      </c>
      <c r="AN36" s="122">
        <f>F36+J36+Q36+X36+AF36</f>
        <v>4950</v>
      </c>
      <c r="AO36" s="121"/>
      <c r="AP36" s="121"/>
    </row>
    <row r="37" spans="1:42" s="124" customFormat="1" ht="23.25" customHeight="1">
      <c r="A37" s="143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3"/>
      <c r="Q37" s="122"/>
      <c r="R37" s="122"/>
      <c r="S37" s="122"/>
      <c r="T37" s="122"/>
      <c r="U37" s="122"/>
      <c r="V37" s="122"/>
      <c r="W37" s="123"/>
      <c r="X37" s="122"/>
      <c r="Y37" s="143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8"/>
      <c r="AP37" s="128"/>
    </row>
    <row r="38" spans="1:42" s="139" customFormat="1" ht="30" customHeight="1">
      <c r="A38" s="116" t="s">
        <v>45</v>
      </c>
      <c r="B38" s="118">
        <f aca="true" t="shared" si="35" ref="B38:X38">B39</f>
        <v>0</v>
      </c>
      <c r="C38" s="118">
        <f t="shared" si="35"/>
        <v>0</v>
      </c>
      <c r="D38" s="118">
        <f t="shared" si="35"/>
        <v>0</v>
      </c>
      <c r="E38" s="118">
        <f t="shared" si="35"/>
        <v>0</v>
      </c>
      <c r="F38" s="118">
        <f t="shared" si="35"/>
        <v>285</v>
      </c>
      <c r="G38" s="118">
        <f t="shared" si="35"/>
        <v>0</v>
      </c>
      <c r="H38" s="118">
        <f t="shared" si="35"/>
        <v>0</v>
      </c>
      <c r="I38" s="118">
        <f t="shared" si="35"/>
        <v>0</v>
      </c>
      <c r="J38" s="118">
        <f t="shared" si="35"/>
        <v>0</v>
      </c>
      <c r="K38" s="118">
        <f t="shared" si="35"/>
        <v>1000</v>
      </c>
      <c r="L38" s="118">
        <f t="shared" si="35"/>
        <v>0</v>
      </c>
      <c r="M38" s="118">
        <f t="shared" si="35"/>
        <v>50</v>
      </c>
      <c r="N38" s="118">
        <f t="shared" si="35"/>
        <v>139</v>
      </c>
      <c r="O38" s="118">
        <f t="shared" si="35"/>
        <v>0</v>
      </c>
      <c r="P38" s="118">
        <f t="shared" si="35"/>
        <v>1189</v>
      </c>
      <c r="Q38" s="118">
        <f t="shared" si="35"/>
        <v>112</v>
      </c>
      <c r="R38" s="118">
        <f t="shared" si="35"/>
        <v>0</v>
      </c>
      <c r="S38" s="118">
        <f t="shared" si="35"/>
        <v>0</v>
      </c>
      <c r="T38" s="118">
        <f t="shared" si="35"/>
        <v>0</v>
      </c>
      <c r="U38" s="118">
        <f t="shared" si="35"/>
        <v>0</v>
      </c>
      <c r="V38" s="118">
        <f t="shared" si="35"/>
        <v>0</v>
      </c>
      <c r="W38" s="118">
        <f t="shared" si="35"/>
        <v>0</v>
      </c>
      <c r="X38" s="118">
        <f t="shared" si="35"/>
        <v>0</v>
      </c>
      <c r="Y38" s="116" t="s">
        <v>45</v>
      </c>
      <c r="Z38" s="118">
        <f aca="true" t="shared" si="36" ref="Z38:AP38">Z39</f>
        <v>0</v>
      </c>
      <c r="AA38" s="118">
        <f t="shared" si="36"/>
        <v>0</v>
      </c>
      <c r="AB38" s="118">
        <f t="shared" si="36"/>
        <v>0</v>
      </c>
      <c r="AC38" s="118">
        <f t="shared" si="36"/>
        <v>0</v>
      </c>
      <c r="AD38" s="118">
        <f t="shared" si="36"/>
        <v>0</v>
      </c>
      <c r="AE38" s="118">
        <f t="shared" si="36"/>
        <v>0</v>
      </c>
      <c r="AF38" s="118">
        <f t="shared" si="36"/>
        <v>0</v>
      </c>
      <c r="AG38" s="118">
        <f t="shared" si="36"/>
        <v>0</v>
      </c>
      <c r="AH38" s="118">
        <f t="shared" si="36"/>
        <v>1000</v>
      </c>
      <c r="AI38" s="118">
        <f t="shared" si="36"/>
        <v>0</v>
      </c>
      <c r="AJ38" s="118">
        <f t="shared" si="36"/>
        <v>50</v>
      </c>
      <c r="AK38" s="118">
        <f t="shared" si="36"/>
        <v>139</v>
      </c>
      <c r="AL38" s="118">
        <f t="shared" si="36"/>
        <v>0</v>
      </c>
      <c r="AM38" s="118">
        <f t="shared" si="36"/>
        <v>1189</v>
      </c>
      <c r="AN38" s="118">
        <f t="shared" si="36"/>
        <v>397</v>
      </c>
      <c r="AO38" s="118">
        <f t="shared" si="36"/>
        <v>0</v>
      </c>
      <c r="AP38" s="118">
        <f t="shared" si="36"/>
        <v>0</v>
      </c>
    </row>
    <row r="39" spans="1:42" s="124" customFormat="1" ht="31.5" customHeight="1">
      <c r="A39" s="143" t="s">
        <v>46</v>
      </c>
      <c r="B39" s="121"/>
      <c r="C39" s="121"/>
      <c r="D39" s="121"/>
      <c r="E39" s="122">
        <f>SUM(B39:D39)</f>
        <v>0</v>
      </c>
      <c r="F39" s="121">
        <v>285</v>
      </c>
      <c r="G39" s="121"/>
      <c r="H39" s="121"/>
      <c r="I39" s="122">
        <f>SUM(G39:H39)</f>
        <v>0</v>
      </c>
      <c r="J39" s="121"/>
      <c r="K39" s="121">
        <v>1000</v>
      </c>
      <c r="L39" s="121"/>
      <c r="M39" s="121">
        <v>50</v>
      </c>
      <c r="N39" s="121">
        <v>139</v>
      </c>
      <c r="O39" s="121"/>
      <c r="P39" s="123">
        <f>SUM(K39:O39)</f>
        <v>1189</v>
      </c>
      <c r="Q39" s="121">
        <v>112</v>
      </c>
      <c r="R39" s="121"/>
      <c r="S39" s="121"/>
      <c r="T39" s="121"/>
      <c r="U39" s="121"/>
      <c r="V39" s="121"/>
      <c r="W39" s="123">
        <f>SUM(R39:V39)</f>
        <v>0</v>
      </c>
      <c r="X39" s="121"/>
      <c r="Y39" s="143" t="s">
        <v>46</v>
      </c>
      <c r="Z39" s="121"/>
      <c r="AA39" s="121"/>
      <c r="AB39" s="121"/>
      <c r="AC39" s="121"/>
      <c r="AD39" s="121"/>
      <c r="AE39" s="122">
        <f>SUM(Z39:AD39)</f>
        <v>0</v>
      </c>
      <c r="AF39" s="121"/>
      <c r="AG39" s="122">
        <f>B39+Z39</f>
        <v>0</v>
      </c>
      <c r="AH39" s="122">
        <f>K39+R39+AA39</f>
        <v>1000</v>
      </c>
      <c r="AI39" s="122">
        <f>L39+S39</f>
        <v>0</v>
      </c>
      <c r="AJ39" s="122">
        <f>M39+T39+AB39</f>
        <v>50</v>
      </c>
      <c r="AK39" s="122">
        <f>C39+G39+N39+U39+AC39</f>
        <v>139</v>
      </c>
      <c r="AL39" s="122">
        <f>D39+H39+O39+V39+AD39</f>
        <v>0</v>
      </c>
      <c r="AM39" s="122">
        <f>SUM(AG39:AL39)</f>
        <v>1189</v>
      </c>
      <c r="AN39" s="122">
        <f>F39+J39+Q39+X39+AF39</f>
        <v>397</v>
      </c>
      <c r="AO39" s="121"/>
      <c r="AP39" s="121"/>
    </row>
    <row r="40" spans="1:42" s="124" customFormat="1" ht="23.25" customHeight="1">
      <c r="A40" s="125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38"/>
      <c r="Q40" s="122"/>
      <c r="R40" s="122"/>
      <c r="S40" s="122"/>
      <c r="T40" s="122"/>
      <c r="U40" s="122"/>
      <c r="V40" s="122"/>
      <c r="W40" s="138"/>
      <c r="X40" s="122"/>
      <c r="Y40" s="125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8"/>
      <c r="AP40" s="128"/>
    </row>
    <row r="41" spans="1:59" s="139" customFormat="1" ht="30" customHeight="1">
      <c r="A41" s="116" t="s">
        <v>47</v>
      </c>
      <c r="B41" s="118">
        <f aca="true" t="shared" si="37" ref="B41:X41">B42</f>
        <v>0</v>
      </c>
      <c r="C41" s="118">
        <f t="shared" si="37"/>
        <v>0</v>
      </c>
      <c r="D41" s="118">
        <f t="shared" si="37"/>
        <v>0</v>
      </c>
      <c r="E41" s="118">
        <f t="shared" si="37"/>
        <v>0</v>
      </c>
      <c r="F41" s="118">
        <f t="shared" si="37"/>
        <v>186</v>
      </c>
      <c r="G41" s="118">
        <f t="shared" si="37"/>
        <v>0</v>
      </c>
      <c r="H41" s="118">
        <f t="shared" si="37"/>
        <v>0</v>
      </c>
      <c r="I41" s="118">
        <f t="shared" si="37"/>
        <v>0</v>
      </c>
      <c r="J41" s="118">
        <f t="shared" si="37"/>
        <v>0</v>
      </c>
      <c r="K41" s="118">
        <f t="shared" si="37"/>
        <v>0</v>
      </c>
      <c r="L41" s="118">
        <f t="shared" si="37"/>
        <v>0</v>
      </c>
      <c r="M41" s="118">
        <f t="shared" si="37"/>
        <v>0</v>
      </c>
      <c r="N41" s="118">
        <f t="shared" si="37"/>
        <v>269</v>
      </c>
      <c r="O41" s="118">
        <f t="shared" si="37"/>
        <v>0</v>
      </c>
      <c r="P41" s="118">
        <f t="shared" si="37"/>
        <v>269</v>
      </c>
      <c r="Q41" s="118">
        <f t="shared" si="37"/>
        <v>79</v>
      </c>
      <c r="R41" s="118">
        <f t="shared" si="37"/>
        <v>0</v>
      </c>
      <c r="S41" s="118">
        <f t="shared" si="37"/>
        <v>0</v>
      </c>
      <c r="T41" s="118">
        <f t="shared" si="37"/>
        <v>0</v>
      </c>
      <c r="U41" s="118">
        <f t="shared" si="37"/>
        <v>0</v>
      </c>
      <c r="V41" s="118">
        <f t="shared" si="37"/>
        <v>0</v>
      </c>
      <c r="W41" s="118">
        <f t="shared" si="37"/>
        <v>0</v>
      </c>
      <c r="X41" s="118">
        <f t="shared" si="37"/>
        <v>0</v>
      </c>
      <c r="Y41" s="116" t="s">
        <v>47</v>
      </c>
      <c r="Z41" s="118">
        <f aca="true" t="shared" si="38" ref="Z41:AP41">Z42</f>
        <v>0</v>
      </c>
      <c r="AA41" s="118">
        <f t="shared" si="38"/>
        <v>0</v>
      </c>
      <c r="AB41" s="118">
        <f t="shared" si="38"/>
        <v>0</v>
      </c>
      <c r="AC41" s="118">
        <f t="shared" si="38"/>
        <v>0</v>
      </c>
      <c r="AD41" s="118">
        <f t="shared" si="38"/>
        <v>0</v>
      </c>
      <c r="AE41" s="118">
        <f t="shared" si="38"/>
        <v>0</v>
      </c>
      <c r="AF41" s="118">
        <f t="shared" si="38"/>
        <v>0</v>
      </c>
      <c r="AG41" s="118">
        <f t="shared" si="38"/>
        <v>0</v>
      </c>
      <c r="AH41" s="118">
        <f t="shared" si="38"/>
        <v>0</v>
      </c>
      <c r="AI41" s="118">
        <f t="shared" si="38"/>
        <v>0</v>
      </c>
      <c r="AJ41" s="118">
        <f t="shared" si="38"/>
        <v>0</v>
      </c>
      <c r="AK41" s="118">
        <f t="shared" si="38"/>
        <v>269</v>
      </c>
      <c r="AL41" s="118">
        <f t="shared" si="38"/>
        <v>0</v>
      </c>
      <c r="AM41" s="118">
        <f t="shared" si="38"/>
        <v>269</v>
      </c>
      <c r="AN41" s="118">
        <f t="shared" si="38"/>
        <v>265</v>
      </c>
      <c r="AO41" s="118">
        <f t="shared" si="38"/>
        <v>0</v>
      </c>
      <c r="AP41" s="118">
        <f t="shared" si="38"/>
        <v>0</v>
      </c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</row>
    <row r="42" spans="1:42" s="124" customFormat="1" ht="31.5" customHeight="1">
      <c r="A42" s="120" t="s">
        <v>48</v>
      </c>
      <c r="B42" s="121"/>
      <c r="C42" s="121"/>
      <c r="D42" s="121"/>
      <c r="E42" s="122">
        <f>SUM(B42:D42)</f>
        <v>0</v>
      </c>
      <c r="F42" s="121">
        <v>186</v>
      </c>
      <c r="G42" s="121"/>
      <c r="H42" s="121"/>
      <c r="I42" s="122">
        <f>SUM(G42:H42)</f>
        <v>0</v>
      </c>
      <c r="J42" s="121"/>
      <c r="K42" s="121"/>
      <c r="L42" s="121"/>
      <c r="M42" s="121"/>
      <c r="N42" s="121">
        <v>269</v>
      </c>
      <c r="O42" s="121"/>
      <c r="P42" s="123">
        <f>SUM(K42:O42)</f>
        <v>269</v>
      </c>
      <c r="Q42" s="121">
        <v>79</v>
      </c>
      <c r="R42" s="121"/>
      <c r="S42" s="121"/>
      <c r="T42" s="121"/>
      <c r="U42" s="121"/>
      <c r="V42" s="121"/>
      <c r="W42" s="123">
        <f>SUM(R42:V42)</f>
        <v>0</v>
      </c>
      <c r="X42" s="121"/>
      <c r="Y42" s="120" t="s">
        <v>48</v>
      </c>
      <c r="Z42" s="121"/>
      <c r="AA42" s="121"/>
      <c r="AB42" s="121"/>
      <c r="AC42" s="121"/>
      <c r="AD42" s="121"/>
      <c r="AE42" s="122">
        <f>SUM(Z42:AD42)</f>
        <v>0</v>
      </c>
      <c r="AF42" s="121"/>
      <c r="AG42" s="122">
        <f>B42+Z42</f>
        <v>0</v>
      </c>
      <c r="AH42" s="122">
        <f>K42+R42+AA42</f>
        <v>0</v>
      </c>
      <c r="AI42" s="122">
        <f>L42+S42</f>
        <v>0</v>
      </c>
      <c r="AJ42" s="122">
        <f>M42+T42+AB42</f>
        <v>0</v>
      </c>
      <c r="AK42" s="122">
        <f>C42+G42+N42+U42+AC42</f>
        <v>269</v>
      </c>
      <c r="AL42" s="122">
        <f>D42+H42+O42+V42+AD42</f>
        <v>0</v>
      </c>
      <c r="AM42" s="122">
        <f>SUM(AG42:AL42)</f>
        <v>269</v>
      </c>
      <c r="AN42" s="122">
        <f>F42+J42+Q42+X42+AF42</f>
        <v>265</v>
      </c>
      <c r="AO42" s="121"/>
      <c r="AP42" s="121"/>
    </row>
    <row r="43" spans="1:42" s="139" customFormat="1" ht="22.5" customHeight="1">
      <c r="A43" s="120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  <c r="Q43" s="122"/>
      <c r="R43" s="122"/>
      <c r="S43" s="122"/>
      <c r="T43" s="122"/>
      <c r="U43" s="122"/>
      <c r="V43" s="122"/>
      <c r="W43" s="123"/>
      <c r="X43" s="122"/>
      <c r="Y43" s="120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</row>
    <row r="44" spans="1:42" s="139" customFormat="1" ht="39.75" customHeight="1">
      <c r="A44" s="144" t="s">
        <v>61</v>
      </c>
      <c r="B44" s="145">
        <f aca="true" t="shared" si="39" ref="B44:X44">B9+B12+B19+B27+B35+B38+B41</f>
        <v>6666473</v>
      </c>
      <c r="C44" s="145">
        <f t="shared" si="39"/>
        <v>102686772</v>
      </c>
      <c r="D44" s="145">
        <f t="shared" si="39"/>
        <v>295876</v>
      </c>
      <c r="E44" s="145">
        <f t="shared" si="39"/>
        <v>109649121</v>
      </c>
      <c r="F44" s="145">
        <f t="shared" si="39"/>
        <v>11343321</v>
      </c>
      <c r="G44" s="145">
        <f t="shared" si="39"/>
        <v>83629</v>
      </c>
      <c r="H44" s="145">
        <f t="shared" si="39"/>
        <v>0</v>
      </c>
      <c r="I44" s="145">
        <f t="shared" si="39"/>
        <v>83629</v>
      </c>
      <c r="J44" s="145">
        <f t="shared" si="39"/>
        <v>30189</v>
      </c>
      <c r="K44" s="145">
        <f t="shared" si="39"/>
        <v>6939430</v>
      </c>
      <c r="L44" s="145">
        <f t="shared" si="39"/>
        <v>6152</v>
      </c>
      <c r="M44" s="145">
        <f t="shared" si="39"/>
        <v>1244145</v>
      </c>
      <c r="N44" s="145">
        <f t="shared" si="39"/>
        <v>1111665</v>
      </c>
      <c r="O44" s="145">
        <f t="shared" si="39"/>
        <v>1563</v>
      </c>
      <c r="P44" s="145">
        <f t="shared" si="39"/>
        <v>9302955</v>
      </c>
      <c r="Q44" s="145">
        <f t="shared" si="39"/>
        <v>1250590</v>
      </c>
      <c r="R44" s="145">
        <f t="shared" si="39"/>
        <v>175026</v>
      </c>
      <c r="S44" s="145">
        <f t="shared" si="39"/>
        <v>0</v>
      </c>
      <c r="T44" s="145">
        <f t="shared" si="39"/>
        <v>13871</v>
      </c>
      <c r="U44" s="145">
        <f t="shared" si="39"/>
        <v>92101</v>
      </c>
      <c r="V44" s="145">
        <f t="shared" si="39"/>
        <v>0</v>
      </c>
      <c r="W44" s="145">
        <f t="shared" si="39"/>
        <v>280998</v>
      </c>
      <c r="X44" s="145">
        <f t="shared" si="39"/>
        <v>80843</v>
      </c>
      <c r="Y44" s="144" t="s">
        <v>61</v>
      </c>
      <c r="Z44" s="145">
        <f aca="true" t="shared" si="40" ref="Z44:AP44">Z9+Z12+Z19+Z27+Z35+Z38+Z41</f>
        <v>245480</v>
      </c>
      <c r="AA44" s="145">
        <f t="shared" si="40"/>
        <v>0</v>
      </c>
      <c r="AB44" s="145">
        <f t="shared" si="40"/>
        <v>1375</v>
      </c>
      <c r="AC44" s="145">
        <f t="shared" si="40"/>
        <v>2151</v>
      </c>
      <c r="AD44" s="145">
        <f t="shared" si="40"/>
        <v>103727</v>
      </c>
      <c r="AE44" s="145">
        <f t="shared" si="40"/>
        <v>352733</v>
      </c>
      <c r="AF44" s="145">
        <f t="shared" si="40"/>
        <v>21014</v>
      </c>
      <c r="AG44" s="145">
        <f t="shared" si="40"/>
        <v>6911953</v>
      </c>
      <c r="AH44" s="145">
        <f t="shared" si="40"/>
        <v>7114456</v>
      </c>
      <c r="AI44" s="145">
        <f t="shared" si="40"/>
        <v>6152</v>
      </c>
      <c r="AJ44" s="145">
        <f t="shared" si="40"/>
        <v>1259391</v>
      </c>
      <c r="AK44" s="145">
        <f t="shared" si="40"/>
        <v>103976318</v>
      </c>
      <c r="AL44" s="145">
        <f t="shared" si="40"/>
        <v>401166</v>
      </c>
      <c r="AM44" s="145">
        <f t="shared" si="40"/>
        <v>119669436</v>
      </c>
      <c r="AN44" s="145">
        <f t="shared" si="40"/>
        <v>12725957</v>
      </c>
      <c r="AO44" s="145">
        <f t="shared" si="40"/>
        <v>32900339691</v>
      </c>
      <c r="AP44" s="145">
        <f t="shared" si="40"/>
        <v>0</v>
      </c>
    </row>
    <row r="45" spans="1:42" s="139" customFormat="1" ht="11.25" customHeight="1" thickBo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22"/>
      <c r="AP45" s="122"/>
    </row>
    <row r="46" spans="1:25" s="124" customFormat="1" ht="20.25" customHeight="1">
      <c r="A46" s="148"/>
      <c r="B46" s="149"/>
      <c r="H46" s="150"/>
      <c r="N46" s="150"/>
      <c r="O46" s="150"/>
      <c r="P46" s="151"/>
      <c r="Q46" s="150"/>
      <c r="R46" s="150"/>
      <c r="S46" s="150"/>
      <c r="Y46" s="139"/>
    </row>
    <row r="47" spans="1:41" s="124" customFormat="1" ht="18" customHeight="1">
      <c r="A47" s="152"/>
      <c r="B47" s="135"/>
      <c r="P47" s="153"/>
      <c r="Y47" s="139"/>
      <c r="AO47" s="154"/>
    </row>
    <row r="48" spans="1:2" ht="18" customHeight="1">
      <c r="A48" s="155"/>
      <c r="B48" s="156"/>
    </row>
    <row r="49" ht="18" customHeight="1">
      <c r="A49" s="160"/>
    </row>
    <row r="50" ht="15" customHeight="1">
      <c r="A50" s="160"/>
    </row>
    <row r="51" ht="15" customHeight="1">
      <c r="A51" s="160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133" ht="14.25" customHeight="1"/>
  </sheetData>
  <mergeCells count="15">
    <mergeCell ref="Z5:AF5"/>
    <mergeCell ref="AG5:AN6"/>
    <mergeCell ref="B6:F6"/>
    <mergeCell ref="G6:J6"/>
    <mergeCell ref="K6:Q6"/>
    <mergeCell ref="R6:X6"/>
    <mergeCell ref="Z6:AF6"/>
    <mergeCell ref="A4:A7"/>
    <mergeCell ref="Y4:Y7"/>
    <mergeCell ref="B5:J5"/>
    <mergeCell ref="K5:X5"/>
    <mergeCell ref="C2:J2"/>
    <mergeCell ref="K2:P2"/>
    <mergeCell ref="AA2:AF2"/>
    <mergeCell ref="AG2:AK2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2009-04-21T11:04:09Z</cp:lastPrinted>
  <dcterms:created xsi:type="dcterms:W3CDTF">2008-04-18T01:56:43Z</dcterms:created>
  <dcterms:modified xsi:type="dcterms:W3CDTF">2009-05-11T10:20:05Z</dcterms:modified>
  <cp:category/>
  <cp:version/>
  <cp:contentType/>
  <cp:contentStatus/>
</cp:coreProperties>
</file>