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'清理收支表'!$A$1:$E$44</definedName>
  </definedNames>
  <calcPr fullCalcOnLoad="1"/>
</workbook>
</file>

<file path=xl/sharedStrings.xml><?xml version="1.0" encoding="utf-8"?>
<sst xmlns="http://schemas.openxmlformats.org/spreadsheetml/2006/main" count="76" uniqueCount="67">
  <si>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</si>
  <si>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</si>
  <si>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</si>
  <si>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</si>
  <si>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</si>
  <si>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</si>
  <si>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</si>
  <si>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</si>
  <si>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</si>
  <si>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</si>
  <si>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</si>
  <si>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</si>
  <si>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</si>
  <si>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</si>
  <si>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</si>
  <si>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</si>
  <si>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</si>
  <si>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</si>
  <si>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</si>
  <si>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</si>
  <si>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</si>
  <si>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</si>
  <si>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</si>
  <si>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</si>
  <si>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</si>
  <si>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</si>
  <si>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</si>
  <si>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        業主權益</t>
  </si>
  <si>
    <t>資本</t>
  </si>
  <si>
    <t xml:space="preserve">    資本</t>
  </si>
  <si>
    <t>保留盈餘（累積虧損－）</t>
  </si>
  <si>
    <t xml:space="preserve">    已指撥保留盈餘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</si>
  <si>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</si>
  <si>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</si>
  <si>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</si>
  <si>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</si>
  <si>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</si>
  <si>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高  雄  硫  酸  錏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</si>
  <si>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</si>
  <si>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</si>
  <si>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</si>
  <si>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</si>
  <si>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</si>
  <si>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</si>
  <si>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</si>
  <si>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</si>
  <si>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</si>
  <si>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</si>
  <si>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</si>
  <si>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</si>
  <si>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</si>
  <si>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</si>
  <si>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</si>
  <si>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</si>
  <si>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</si>
  <si>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</si>
  <si>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</si>
  <si>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</si>
  <si>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高雄硫酸錏股份有限公司清理收支查核表</t>
  </si>
  <si>
    <r>
      <t xml:space="preserve">    </t>
    </r>
    <r>
      <rPr>
        <sz val="12"/>
        <rFont val="細明體"/>
        <family val="3"/>
      </rPr>
      <t>盤存損失</t>
    </r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</si>
  <si>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</si>
  <si>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</si>
  <si>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t>業主權益其他項目</t>
  </si>
  <si>
    <t xml:space="preserve">    未實現重估增值</t>
  </si>
  <si>
    <t>修      正      數</t>
  </si>
  <si>
    <r>
      <t>中華民國</t>
    </r>
    <r>
      <rPr>
        <sz val="10"/>
        <rFont val="Times New Roman"/>
        <family val="1"/>
      </rPr>
      <t xml:space="preserve"> 97 </t>
    </r>
    <r>
      <rPr>
        <sz val="10"/>
        <rFont val="新細明體"/>
        <family val="1"/>
      </rPr>
      <t>年</t>
    </r>
  </si>
  <si>
    <t>註：本年度信託代理與保證之或有資產與或有負債各為5,100,000元。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</si>
</sst>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  <numFmt numFmtId="183" formatCode="0_);[Red]\(0\)"/>
  </numFmts>
  <fonts count="2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2" fontId="8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2" fontId="12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8" fillId="0" borderId="0" xfId="0" applyNumberFormat="1" applyFont="1" applyBorder="1" applyAlignment="1">
      <alignment/>
    </xf>
    <xf numFmtId="182" fontId="15" fillId="0" borderId="0" xfId="0" applyNumberFormat="1" applyFont="1" applyAlignment="1">
      <alignment/>
    </xf>
    <xf numFmtId="182" fontId="16" fillId="0" borderId="0" xfId="0" applyNumberFormat="1" applyFont="1" applyAlignment="1">
      <alignment horizontal="left"/>
    </xf>
    <xf numFmtId="182" fontId="15" fillId="0" borderId="0" xfId="0" applyNumberFormat="1" applyFont="1" applyAlignment="1">
      <alignment horizontal="left"/>
    </xf>
    <xf numFmtId="182" fontId="13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182" fontId="17" fillId="0" borderId="1" xfId="0" applyNumberFormat="1" applyFont="1" applyBorder="1" applyAlignment="1">
      <alignment/>
    </xf>
    <xf numFmtId="182" fontId="15" fillId="0" borderId="1" xfId="0" applyNumberFormat="1" applyFont="1" applyBorder="1" applyAlignment="1">
      <alignment/>
    </xf>
    <xf numFmtId="182" fontId="9" fillId="0" borderId="2" xfId="0" applyNumberFormat="1" applyFont="1" applyBorder="1" applyAlignment="1">
      <alignment horizontal="distributed" vertical="center"/>
    </xf>
    <xf numFmtId="182" fontId="13" fillId="0" borderId="2" xfId="0" applyNumberFormat="1" applyFont="1" applyBorder="1" applyAlignment="1">
      <alignment horizontal="distributed" vertical="center"/>
    </xf>
    <xf numFmtId="182" fontId="13" fillId="0" borderId="3" xfId="0" applyNumberFormat="1" applyFont="1" applyBorder="1" applyAlignment="1">
      <alignment horizontal="distributed" vertical="center"/>
    </xf>
    <xf numFmtId="182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3" fillId="0" borderId="0" xfId="0" applyNumberFormat="1" applyFont="1" applyBorder="1" applyAlignment="1">
      <alignment/>
    </xf>
    <xf numFmtId="182" fontId="3" fillId="0" borderId="4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/>
    </xf>
    <xf numFmtId="183" fontId="20" fillId="0" borderId="0" xfId="0" applyNumberFormat="1" applyFont="1" applyAlignment="1">
      <alignment/>
    </xf>
    <xf numFmtId="182" fontId="20" fillId="0" borderId="0" xfId="0" applyNumberFormat="1" applyFont="1" applyBorder="1" applyAlignment="1">
      <alignment horizontal="right"/>
    </xf>
    <xf numFmtId="182" fontId="20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20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2" fontId="2" fillId="0" borderId="0" xfId="0" applyNumberFormat="1" applyFont="1" applyFill="1" applyAlignment="1">
      <alignment/>
    </xf>
    <xf numFmtId="182" fontId="21" fillId="0" borderId="0" xfId="0" applyNumberFormat="1" applyFont="1" applyBorder="1" applyAlignment="1">
      <alignment horizontal="right"/>
    </xf>
    <xf numFmtId="182" fontId="21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1" fillId="0" borderId="0" xfId="0" applyNumberFormat="1" applyFont="1" applyAlignment="1">
      <alignment/>
    </xf>
    <xf numFmtId="182" fontId="20" fillId="0" borderId="0" xfId="0" applyNumberFormat="1" applyFont="1" applyAlignment="1">
      <alignment horizontal="right"/>
    </xf>
    <xf numFmtId="182" fontId="2" fillId="0" borderId="1" xfId="0" applyNumberFormat="1" applyFont="1" applyBorder="1" applyAlignment="1">
      <alignment/>
    </xf>
    <xf numFmtId="183" fontId="20" fillId="0" borderId="0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 horizontal="center" vertical="center"/>
    </xf>
    <xf numFmtId="182" fontId="11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>
      <alignment horizontal="center"/>
    </xf>
    <xf numFmtId="182" fontId="14" fillId="0" borderId="5" xfId="0" applyNumberFormat="1" applyFon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14" fillId="0" borderId="3" xfId="0" applyNumberFormat="1" applyFon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182" fontId="3" fillId="0" borderId="4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5" fillId="0" borderId="0" xfId="0" applyNumberFormat="1" applyFont="1" applyAlignment="1">
      <alignment horizontal="left" vertical="center"/>
    </xf>
    <xf numFmtId="182" fontId="3" fillId="0" borderId="0" xfId="0" applyNumberFormat="1" applyFont="1" applyBorder="1" applyAlignment="1">
      <alignment horizontal="right"/>
    </xf>
    <xf numFmtId="182" fontId="6" fillId="0" borderId="1" xfId="0" applyNumberFormat="1" applyFont="1" applyBorder="1" applyAlignment="1">
      <alignment horizontal="left"/>
    </xf>
    <xf numFmtId="182" fontId="3" fillId="0" borderId="1" xfId="0" applyNumberFormat="1" applyFont="1" applyBorder="1" applyAlignment="1">
      <alignment horizontal="left"/>
    </xf>
    <xf numFmtId="182" fontId="2" fillId="0" borderId="1" xfId="0" applyNumberFormat="1" applyFont="1" applyBorder="1" applyAlignment="1">
      <alignment horizontal="left" vertical="center" wrapText="1" indent="2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0">
      <selection activeCell="C21" sqref="C21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41" t="s">
        <v>58</v>
      </c>
      <c r="B1" s="42"/>
      <c r="C1" s="42"/>
      <c r="D1" s="42"/>
      <c r="E1" s="42"/>
    </row>
    <row r="2" spans="1:5" s="2" customFormat="1" ht="24.75" customHeight="1">
      <c r="A2" s="43"/>
      <c r="B2" s="43"/>
      <c r="C2" s="40"/>
      <c r="D2" s="3"/>
      <c r="E2" s="4" t="s">
        <v>39</v>
      </c>
    </row>
    <row r="3" spans="1:5" ht="20.25" customHeight="1">
      <c r="A3" s="44" t="s">
        <v>40</v>
      </c>
      <c r="B3" s="46" t="s">
        <v>41</v>
      </c>
      <c r="C3" s="47"/>
      <c r="D3" s="47"/>
      <c r="E3" s="47"/>
    </row>
    <row r="4" spans="1:5" s="5" customFormat="1" ht="21" customHeight="1">
      <c r="A4" s="45"/>
      <c r="B4" s="13" t="s">
        <v>60</v>
      </c>
      <c r="C4" s="13" t="s">
        <v>42</v>
      </c>
      <c r="D4" s="14" t="s">
        <v>43</v>
      </c>
      <c r="E4" s="15" t="s">
        <v>44</v>
      </c>
    </row>
    <row r="5" s="6" customFormat="1" ht="15.75">
      <c r="C5" s="1" t="s">
        <v>45</v>
      </c>
    </row>
    <row r="6" spans="4:5" ht="15.75">
      <c r="D6" s="6"/>
      <c r="E6" s="6"/>
    </row>
    <row r="7" spans="1:5" ht="16.5">
      <c r="A7" s="7" t="s">
        <v>46</v>
      </c>
      <c r="B7" s="6"/>
      <c r="C7" s="6">
        <f>SUM(C9:C12)</f>
        <v>25745888.79</v>
      </c>
      <c r="D7" s="6"/>
      <c r="E7" s="6">
        <f>SUM(E9:E12)</f>
        <v>25745888.79</v>
      </c>
    </row>
    <row r="8" spans="1:5" ht="15.75">
      <c r="A8" s="1" t="s">
        <v>45</v>
      </c>
      <c r="C8" s="1" t="s">
        <v>45</v>
      </c>
      <c r="E8" s="1" t="s">
        <v>45</v>
      </c>
    </row>
    <row r="9" spans="1:5" ht="16.5">
      <c r="A9" s="1" t="s">
        <v>47</v>
      </c>
      <c r="C9" s="1">
        <v>25027398</v>
      </c>
      <c r="E9" s="1">
        <f>C9+D9</f>
        <v>25027398</v>
      </c>
    </row>
    <row r="10" spans="1:5" ht="16.5">
      <c r="A10" s="1" t="s">
        <v>48</v>
      </c>
      <c r="C10" s="1">
        <v>0</v>
      </c>
      <c r="E10" s="1">
        <f>C10+D10</f>
        <v>0</v>
      </c>
    </row>
    <row r="11" spans="1:5" ht="16.5">
      <c r="A11" s="1" t="s">
        <v>49</v>
      </c>
      <c r="C11" s="1">
        <v>644577.79</v>
      </c>
      <c r="E11" s="1">
        <f>C11+D11</f>
        <v>644577.79</v>
      </c>
    </row>
    <row r="12" spans="1:5" ht="16.5">
      <c r="A12" s="1" t="s">
        <v>50</v>
      </c>
      <c r="C12" s="1">
        <v>73913</v>
      </c>
      <c r="E12" s="1">
        <f>C12+D12</f>
        <v>73913</v>
      </c>
    </row>
    <row r="15" spans="1:5" ht="16.5">
      <c r="A15" s="7" t="s">
        <v>51</v>
      </c>
      <c r="B15" s="6">
        <f>SUM(B17:B21)</f>
        <v>0</v>
      </c>
      <c r="C15" s="6">
        <f>SUM(C17:C21)</f>
        <v>38370932</v>
      </c>
      <c r="D15" s="8"/>
      <c r="E15" s="6">
        <f>SUM(E17:E21)</f>
        <v>38370932</v>
      </c>
    </row>
    <row r="17" spans="1:5" ht="16.5">
      <c r="A17" s="1" t="s">
        <v>52</v>
      </c>
      <c r="E17" s="1">
        <f>C17+D17</f>
        <v>0</v>
      </c>
    </row>
    <row r="18" spans="1:5" ht="16.5">
      <c r="A18" s="9" t="s">
        <v>53</v>
      </c>
      <c r="E18" s="1">
        <f>C18+D18</f>
        <v>0</v>
      </c>
    </row>
    <row r="19" spans="1:5" ht="16.5">
      <c r="A19" s="1" t="s">
        <v>54</v>
      </c>
      <c r="E19" s="1">
        <f>C19+D19</f>
        <v>0</v>
      </c>
    </row>
    <row r="20" spans="1:5" ht="16.5">
      <c r="A20" s="1" t="s">
        <v>59</v>
      </c>
      <c r="E20" s="1">
        <f>C20+D20</f>
        <v>0</v>
      </c>
    </row>
    <row r="21" spans="1:5" ht="16.5">
      <c r="A21" s="1" t="s">
        <v>55</v>
      </c>
      <c r="C21" s="1">
        <v>38370932</v>
      </c>
      <c r="E21" s="1">
        <f>C21+D21</f>
        <v>38370932</v>
      </c>
    </row>
    <row r="39" spans="1:5" ht="16.5">
      <c r="A39" s="10"/>
      <c r="B39" s="6"/>
      <c r="C39" s="6"/>
      <c r="E39" s="6"/>
    </row>
    <row r="40" spans="1:5" ht="15.75">
      <c r="A40" s="6"/>
      <c r="C40" s="6"/>
      <c r="E40" s="6"/>
    </row>
    <row r="41" spans="1:5" ht="16.5">
      <c r="A41" s="10"/>
      <c r="B41" s="6"/>
      <c r="C41" s="6"/>
      <c r="E41" s="6"/>
    </row>
    <row r="42" spans="1:5" ht="16.5">
      <c r="A42" s="10"/>
      <c r="C42" s="6"/>
      <c r="E42" s="6"/>
    </row>
    <row r="43" spans="1:5" s="6" customFormat="1" ht="18.75" customHeight="1">
      <c r="A43" s="11" t="s">
        <v>56</v>
      </c>
      <c r="B43" s="12">
        <f>B7-B15</f>
        <v>0</v>
      </c>
      <c r="C43" s="12">
        <f>C7-C15</f>
        <v>-12625043.21</v>
      </c>
      <c r="D43" s="12">
        <f>D7-D15</f>
        <v>0</v>
      </c>
      <c r="E43" s="12">
        <f>E7-E15</f>
        <v>-12625043.21</v>
      </c>
    </row>
    <row r="45" spans="1:3" ht="17.25" customHeight="1">
      <c r="A45" s="39"/>
      <c r="B45" s="39"/>
      <c r="C45" s="40"/>
    </row>
    <row r="55" ht="15.75">
      <c r="A55" s="1" t="s">
        <v>57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90" zoomScaleNormal="90" zoomScaleSheetLayoutView="90" workbookViewId="0" topLeftCell="A1">
      <selection activeCell="M38" sqref="M38"/>
    </sheetView>
  </sheetViews>
  <sheetFormatPr defaultColWidth="9.00390625" defaultRowHeight="16.5"/>
  <cols>
    <col min="1" max="1" width="15.625" style="16" customWidth="1"/>
    <col min="2" max="2" width="8.00390625" style="16" customWidth="1"/>
    <col min="3" max="3" width="20.25390625" style="16" customWidth="1"/>
    <col min="4" max="4" width="16.50390625" style="16" customWidth="1"/>
    <col min="5" max="5" width="11.25390625" style="16" customWidth="1"/>
    <col min="6" max="6" width="17.00390625" style="16" customWidth="1"/>
    <col min="7" max="7" width="7.375" style="16" customWidth="1"/>
    <col min="8" max="8" width="16.00390625" style="16" customWidth="1"/>
    <col min="9" max="9" width="7.125" style="16" customWidth="1"/>
    <col min="10" max="10" width="18.75390625" style="16" customWidth="1"/>
    <col min="11" max="11" width="16.50390625" style="16" customWidth="1"/>
    <col min="12" max="12" width="11.125" style="16" customWidth="1"/>
    <col min="13" max="13" width="17.125" style="16" customWidth="1"/>
    <col min="14" max="14" width="7.25390625" style="16" customWidth="1"/>
    <col min="15" max="16384" width="9.00390625" style="16" customWidth="1"/>
  </cols>
  <sheetData>
    <row r="1" spans="1:25" ht="30" customHeight="1">
      <c r="A1" s="51" t="s">
        <v>37</v>
      </c>
      <c r="B1" s="52"/>
      <c r="C1" s="52"/>
      <c r="D1" s="52"/>
      <c r="E1" s="52"/>
      <c r="F1" s="52"/>
      <c r="G1" s="52"/>
      <c r="H1" s="53" t="s">
        <v>0</v>
      </c>
      <c r="I1" s="54"/>
      <c r="J1" s="54"/>
      <c r="K1" s="54"/>
      <c r="L1" s="54"/>
      <c r="M1" s="54"/>
      <c r="N1" s="54"/>
      <c r="Y1" s="17"/>
    </row>
    <row r="2" spans="1:25" ht="24.75" customHeight="1">
      <c r="A2" s="18" t="s">
        <v>1</v>
      </c>
      <c r="B2" s="18"/>
      <c r="C2" s="55" t="s">
        <v>65</v>
      </c>
      <c r="D2" s="55"/>
      <c r="E2" s="55"/>
      <c r="F2" s="55"/>
      <c r="G2" s="55"/>
      <c r="H2" s="56" t="s">
        <v>61</v>
      </c>
      <c r="I2" s="57"/>
      <c r="J2" s="57"/>
      <c r="K2" s="57"/>
      <c r="L2" s="57"/>
      <c r="M2" s="58" t="s">
        <v>38</v>
      </c>
      <c r="N2" s="58"/>
      <c r="Y2" s="17"/>
    </row>
    <row r="3" spans="1:25" ht="16.5">
      <c r="A3" s="50" t="s">
        <v>2</v>
      </c>
      <c r="B3" s="48"/>
      <c r="C3" s="48" t="s">
        <v>3</v>
      </c>
      <c r="D3" s="48" t="s">
        <v>4</v>
      </c>
      <c r="E3" s="48" t="s">
        <v>5</v>
      </c>
      <c r="F3" s="48" t="s">
        <v>6</v>
      </c>
      <c r="G3" s="49"/>
      <c r="H3" s="50" t="s">
        <v>7</v>
      </c>
      <c r="I3" s="48"/>
      <c r="J3" s="48" t="s">
        <v>8</v>
      </c>
      <c r="K3" s="48" t="s">
        <v>9</v>
      </c>
      <c r="L3" s="48" t="s">
        <v>64</v>
      </c>
      <c r="M3" s="48" t="s">
        <v>6</v>
      </c>
      <c r="N3" s="49"/>
      <c r="Y3" s="17"/>
    </row>
    <row r="4" spans="1:25" ht="16.5">
      <c r="A4" s="19" t="s">
        <v>10</v>
      </c>
      <c r="B4" s="20" t="s">
        <v>11</v>
      </c>
      <c r="C4" s="48"/>
      <c r="D4" s="48"/>
      <c r="E4" s="48"/>
      <c r="F4" s="20" t="s">
        <v>12</v>
      </c>
      <c r="G4" s="21" t="s">
        <v>13</v>
      </c>
      <c r="H4" s="19" t="s">
        <v>14</v>
      </c>
      <c r="I4" s="20" t="s">
        <v>13</v>
      </c>
      <c r="J4" s="48"/>
      <c r="K4" s="48"/>
      <c r="L4" s="48"/>
      <c r="M4" s="20" t="s">
        <v>12</v>
      </c>
      <c r="N4" s="21" t="s">
        <v>13</v>
      </c>
      <c r="Y4" s="17"/>
    </row>
    <row r="5" spans="1:25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22"/>
      <c r="L5" s="22"/>
      <c r="M5" s="22"/>
      <c r="N5" s="22"/>
      <c r="Y5" s="17"/>
    </row>
    <row r="6" spans="1:25" s="29" customFormat="1" ht="15.75" customHeight="1">
      <c r="A6" s="24">
        <f>A9+A16</f>
        <v>4122849604.37</v>
      </c>
      <c r="B6" s="37">
        <f>A6/$A$6*100</f>
        <v>100</v>
      </c>
      <c r="C6" s="26" t="s">
        <v>15</v>
      </c>
      <c r="D6" s="24">
        <f>D9+D16</f>
        <v>4035684685.37</v>
      </c>
      <c r="E6" s="25"/>
      <c r="F6" s="24">
        <f>D6+E6</f>
        <v>4035684685.37</v>
      </c>
      <c r="G6" s="37">
        <f>F6/$F$6*100</f>
        <v>100</v>
      </c>
      <c r="H6" s="27">
        <f>H9+H14</f>
        <v>1232976647</v>
      </c>
      <c r="I6" s="27">
        <f>H6/$H$54*100</f>
        <v>29.905933160722398</v>
      </c>
      <c r="J6" s="28" t="s">
        <v>16</v>
      </c>
      <c r="K6" s="27">
        <f>K9+K14</f>
        <v>1161229305</v>
      </c>
      <c r="L6" s="27"/>
      <c r="M6" s="27">
        <f>K6+L6</f>
        <v>1161229305</v>
      </c>
      <c r="N6" s="27">
        <f>M6/$M$54*100</f>
        <v>28.774034532718606</v>
      </c>
      <c r="Y6" s="30"/>
    </row>
    <row r="7" spans="1:25" s="29" customFormat="1" ht="12.75" customHeight="1">
      <c r="A7" s="31" t="s">
        <v>17</v>
      </c>
      <c r="B7" s="32"/>
      <c r="C7" s="33"/>
      <c r="D7" s="31"/>
      <c r="E7" s="32"/>
      <c r="F7" s="31" t="s">
        <v>17</v>
      </c>
      <c r="G7" s="32"/>
      <c r="H7" s="34"/>
      <c r="I7" s="34"/>
      <c r="K7" s="34"/>
      <c r="L7" s="34"/>
      <c r="M7" s="34"/>
      <c r="N7" s="34"/>
      <c r="Y7" s="30"/>
    </row>
    <row r="8" spans="1:25" s="29" customFormat="1" ht="12" customHeight="1">
      <c r="A8" s="34"/>
      <c r="B8" s="34"/>
      <c r="D8" s="34"/>
      <c r="E8" s="34"/>
      <c r="F8" s="34"/>
      <c r="G8" s="34"/>
      <c r="H8" s="34"/>
      <c r="I8" s="34"/>
      <c r="K8" s="34"/>
      <c r="L8" s="34"/>
      <c r="M8" s="34"/>
      <c r="N8" s="34"/>
      <c r="Y8" s="30"/>
    </row>
    <row r="9" spans="1:25" s="29" customFormat="1" ht="15.75" customHeight="1">
      <c r="A9" s="27">
        <f>SUM(A11:A13)</f>
        <v>1434864413.37</v>
      </c>
      <c r="B9" s="27">
        <f>A9/$A$6*100</f>
        <v>34.80273478443454</v>
      </c>
      <c r="C9" s="28" t="s">
        <v>18</v>
      </c>
      <c r="D9" s="27">
        <f>SUM(D11:D13)</f>
        <v>1412556494.37</v>
      </c>
      <c r="E9" s="27"/>
      <c r="F9" s="27">
        <f>SUM(F11:F13)</f>
        <v>1412556494.37</v>
      </c>
      <c r="G9" s="27">
        <f>F9/$F$6*100</f>
        <v>35.00165658359639</v>
      </c>
      <c r="H9" s="27">
        <f>SUM(H10:H11)</f>
        <v>219731290</v>
      </c>
      <c r="I9" s="27">
        <f>H9/$H$54*100</f>
        <v>5.329597513503685</v>
      </c>
      <c r="J9" s="28" t="s">
        <v>19</v>
      </c>
      <c r="K9" s="27">
        <f>SUM(K10:K11)</f>
        <v>181936786</v>
      </c>
      <c r="L9" s="27"/>
      <c r="M9" s="27">
        <f>K9+L9</f>
        <v>181936786</v>
      </c>
      <c r="N9" s="27">
        <f>M9/$M$54*100</f>
        <v>4.508201214518811</v>
      </c>
      <c r="Y9" s="30"/>
    </row>
    <row r="10" spans="1:25" s="29" customFormat="1" ht="12" customHeight="1">
      <c r="A10" s="34"/>
      <c r="B10" s="34"/>
      <c r="D10" s="34"/>
      <c r="E10" s="34"/>
      <c r="F10" s="34"/>
      <c r="G10" s="34"/>
      <c r="H10" s="34">
        <v>199239290</v>
      </c>
      <c r="I10" s="34">
        <f>H10/$H$54*100</f>
        <v>4.83256264766042</v>
      </c>
      <c r="J10" s="29" t="s">
        <v>22</v>
      </c>
      <c r="K10" s="34">
        <v>181936786</v>
      </c>
      <c r="L10" s="34"/>
      <c r="M10" s="34">
        <f>K10+L10</f>
        <v>181936786</v>
      </c>
      <c r="N10" s="34">
        <f>M10/$M$54*100</f>
        <v>4.508201214518811</v>
      </c>
      <c r="Y10" s="30"/>
    </row>
    <row r="11" spans="1:25" s="29" customFormat="1" ht="15.75" customHeight="1">
      <c r="A11" s="32">
        <v>1431393268.37</v>
      </c>
      <c r="B11" s="32">
        <f>A11/$A$6*100</f>
        <v>34.7185419243234</v>
      </c>
      <c r="C11" s="33" t="s">
        <v>20</v>
      </c>
      <c r="D11" s="32">
        <v>1405317278.37</v>
      </c>
      <c r="E11" s="32"/>
      <c r="F11" s="32">
        <f>D11+E11</f>
        <v>1405317278.37</v>
      </c>
      <c r="G11" s="34">
        <f>F11/$F$6*100</f>
        <v>34.8222764643754</v>
      </c>
      <c r="H11" s="34">
        <v>20492000</v>
      </c>
      <c r="I11" s="34">
        <f>H11/$H$54*100</f>
        <v>0.49703486584326473</v>
      </c>
      <c r="J11" s="29" t="s">
        <v>23</v>
      </c>
      <c r="K11" s="34"/>
      <c r="L11" s="34"/>
      <c r="M11" s="34">
        <f>K11+L11</f>
        <v>0</v>
      </c>
      <c r="N11" s="34">
        <f>M11/$M$54*100</f>
        <v>0</v>
      </c>
      <c r="Y11" s="30"/>
    </row>
    <row r="12" spans="1:25" s="29" customFormat="1" ht="15.75" customHeight="1">
      <c r="A12" s="34">
        <v>0</v>
      </c>
      <c r="B12" s="32"/>
      <c r="C12" s="29" t="s">
        <v>21</v>
      </c>
      <c r="D12" s="34">
        <v>356858</v>
      </c>
      <c r="E12" s="34"/>
      <c r="F12" s="32">
        <f>D12+E12</f>
        <v>356858</v>
      </c>
      <c r="G12" s="34">
        <f>F12/$F$6*100</f>
        <v>0.008842563971701434</v>
      </c>
      <c r="H12" s="34"/>
      <c r="I12" s="34"/>
      <c r="K12" s="34"/>
      <c r="L12" s="34"/>
      <c r="M12" s="34"/>
      <c r="N12" s="34"/>
      <c r="Y12" s="30"/>
    </row>
    <row r="13" spans="1:25" s="29" customFormat="1" ht="15.75" customHeight="1">
      <c r="A13" s="34">
        <v>3471145</v>
      </c>
      <c r="B13" s="32">
        <f>A13/$A$6*100</f>
        <v>0.08419286011114187</v>
      </c>
      <c r="C13" s="29" t="s">
        <v>24</v>
      </c>
      <c r="D13" s="34">
        <v>6882358</v>
      </c>
      <c r="E13" s="34"/>
      <c r="F13" s="32">
        <f>D13+E13</f>
        <v>6882358</v>
      </c>
      <c r="G13" s="34">
        <f>F13/$F$6*100</f>
        <v>0.17053755524929</v>
      </c>
      <c r="H13" s="34"/>
      <c r="I13" s="34"/>
      <c r="K13" s="34"/>
      <c r="L13" s="34"/>
      <c r="M13" s="34"/>
      <c r="N13" s="34"/>
      <c r="Y13" s="30"/>
    </row>
    <row r="14" spans="1:25" s="29" customFormat="1" ht="15.75" customHeight="1">
      <c r="A14" s="34"/>
      <c r="B14" s="34"/>
      <c r="D14" s="34"/>
      <c r="E14" s="34"/>
      <c r="F14" s="34"/>
      <c r="G14" s="34"/>
      <c r="H14" s="27">
        <f>H16</f>
        <v>1013245357</v>
      </c>
      <c r="I14" s="27">
        <f>H14/$H$54*100</f>
        <v>24.576335647218713</v>
      </c>
      <c r="J14" s="28" t="s">
        <v>25</v>
      </c>
      <c r="K14" s="27">
        <f>K16</f>
        <v>979292519</v>
      </c>
      <c r="L14" s="27"/>
      <c r="M14" s="27">
        <f>M16</f>
        <v>979292519</v>
      </c>
      <c r="N14" s="27">
        <f>M14/$M$54*100</f>
        <v>24.265833318199796</v>
      </c>
      <c r="Y14" s="30"/>
    </row>
    <row r="15" spans="1:25" s="29" customFormat="1" ht="12" customHeight="1">
      <c r="A15" s="34"/>
      <c r="B15" s="34"/>
      <c r="D15" s="34"/>
      <c r="E15" s="34"/>
      <c r="F15" s="34"/>
      <c r="G15" s="34"/>
      <c r="H15" s="34"/>
      <c r="I15" s="34"/>
      <c r="K15" s="34"/>
      <c r="L15" s="34"/>
      <c r="M15" s="34"/>
      <c r="N15" s="34"/>
      <c r="Y15" s="30"/>
    </row>
    <row r="16" spans="1:25" s="29" customFormat="1" ht="15.75" customHeight="1">
      <c r="A16" s="27">
        <f>SUM(A18:A19)</f>
        <v>2687985191</v>
      </c>
      <c r="B16" s="27">
        <f>A16/$A$6*100</f>
        <v>65.19726521556547</v>
      </c>
      <c r="C16" s="28" t="s">
        <v>32</v>
      </c>
      <c r="D16" s="27">
        <f>SUM(D18:D19)</f>
        <v>2623128191</v>
      </c>
      <c r="E16" s="27"/>
      <c r="F16" s="27">
        <f>SUM(F18:F19)</f>
        <v>2623128191</v>
      </c>
      <c r="G16" s="27">
        <f>F16/$F$6*100</f>
        <v>64.9983434164036</v>
      </c>
      <c r="H16" s="34">
        <v>1013245357</v>
      </c>
      <c r="I16" s="34">
        <f>H16/$H$54*100</f>
        <v>24.576335647218713</v>
      </c>
      <c r="J16" s="29" t="s">
        <v>26</v>
      </c>
      <c r="K16" s="34">
        <v>979292519</v>
      </c>
      <c r="L16" s="34"/>
      <c r="M16" s="34">
        <f>K16+L16</f>
        <v>979292519</v>
      </c>
      <c r="N16" s="34">
        <f>M16/$M$54*100</f>
        <v>24.265833318199796</v>
      </c>
      <c r="Y16" s="30"/>
    </row>
    <row r="17" spans="1:25" s="29" customFormat="1" ht="12" customHeight="1">
      <c r="A17" s="34"/>
      <c r="B17" s="34"/>
      <c r="D17" s="34"/>
      <c r="E17" s="34"/>
      <c r="F17" s="34"/>
      <c r="G17" s="34"/>
      <c r="H17" s="27"/>
      <c r="I17" s="27"/>
      <c r="J17" s="28"/>
      <c r="K17" s="27"/>
      <c r="L17" s="27"/>
      <c r="M17" s="27"/>
      <c r="N17" s="34"/>
      <c r="Y17" s="30"/>
    </row>
    <row r="18" spans="1:25" s="29" customFormat="1" ht="15.75" customHeight="1">
      <c r="A18" s="34">
        <v>2687446541</v>
      </c>
      <c r="B18" s="34">
        <f>A18/$A$6*100</f>
        <v>65.18420022286165</v>
      </c>
      <c r="C18" s="29" t="s">
        <v>33</v>
      </c>
      <c r="D18" s="34">
        <v>2622589541</v>
      </c>
      <c r="E18" s="34"/>
      <c r="F18" s="34">
        <f>D18+E18</f>
        <v>2622589541</v>
      </c>
      <c r="G18" s="34">
        <f>F18/$F$6*100</f>
        <v>64.9849962388614</v>
      </c>
      <c r="H18" s="34"/>
      <c r="I18" s="34"/>
      <c r="K18" s="34"/>
      <c r="L18" s="34"/>
      <c r="M18" s="34"/>
      <c r="N18" s="34"/>
      <c r="Y18" s="30"/>
    </row>
    <row r="19" spans="1:25" s="29" customFormat="1" ht="15.75" customHeight="1">
      <c r="A19" s="34">
        <v>538650</v>
      </c>
      <c r="B19" s="34">
        <f>A19/$A$6*100</f>
        <v>0.013064992703810003</v>
      </c>
      <c r="C19" s="29" t="s">
        <v>35</v>
      </c>
      <c r="D19" s="34">
        <v>538650</v>
      </c>
      <c r="E19" s="34"/>
      <c r="F19" s="34">
        <f>D19+E19</f>
        <v>538650</v>
      </c>
      <c r="G19" s="34">
        <f>F19/$F$6*100</f>
        <v>0.013347177542207201</v>
      </c>
      <c r="H19" s="27">
        <f>H22+H27+H33</f>
        <v>2889872957.37</v>
      </c>
      <c r="I19" s="27">
        <f>H19/$H$54*100</f>
        <v>70.0940668392776</v>
      </c>
      <c r="J19" s="28" t="s">
        <v>27</v>
      </c>
      <c r="K19" s="27">
        <f>K22+K27+K33</f>
        <v>2874455380.37</v>
      </c>
      <c r="L19" s="27"/>
      <c r="M19" s="27">
        <f>K19+L19</f>
        <v>2874455380.37</v>
      </c>
      <c r="N19" s="27">
        <f>M19/$M$54*100</f>
        <v>71.2259654672814</v>
      </c>
      <c r="Y19" s="30"/>
    </row>
    <row r="20" spans="8:25" s="29" customFormat="1" ht="12" customHeight="1">
      <c r="H20" s="27"/>
      <c r="I20" s="27"/>
      <c r="J20" s="28"/>
      <c r="K20" s="27"/>
      <c r="L20" s="27"/>
      <c r="M20" s="27"/>
      <c r="N20" s="27"/>
      <c r="Y20" s="30"/>
    </row>
    <row r="21" spans="8:25" s="29" customFormat="1" ht="15.75" customHeight="1">
      <c r="H21" s="34"/>
      <c r="I21" s="34"/>
      <c r="K21" s="34"/>
      <c r="L21" s="34"/>
      <c r="M21" s="34"/>
      <c r="N21" s="34"/>
      <c r="Y21" s="30"/>
    </row>
    <row r="22" spans="8:14" s="29" customFormat="1" ht="12" customHeight="1">
      <c r="H22" s="27">
        <f>SUM(H24)</f>
        <v>3300000000</v>
      </c>
      <c r="I22" s="27">
        <f>H22/$H$54*100</f>
        <v>80.04172639482596</v>
      </c>
      <c r="J22" s="28" t="s">
        <v>28</v>
      </c>
      <c r="K22" s="27">
        <f>SUM(K24)</f>
        <v>3300000000</v>
      </c>
      <c r="L22" s="27"/>
      <c r="M22" s="27">
        <f>K22+L22</f>
        <v>3300000000</v>
      </c>
      <c r="N22" s="27">
        <f>M22/$M$54*100</f>
        <v>81.77051125830087</v>
      </c>
    </row>
    <row r="23" spans="8:14" s="29" customFormat="1" ht="12" customHeight="1">
      <c r="H23" s="34"/>
      <c r="I23" s="34"/>
      <c r="K23" s="34"/>
      <c r="L23" s="34"/>
      <c r="M23" s="34"/>
      <c r="N23" s="34"/>
    </row>
    <row r="24" spans="8:14" s="29" customFormat="1" ht="15.75" customHeight="1">
      <c r="H24" s="34">
        <v>3300000000</v>
      </c>
      <c r="I24" s="34">
        <f>H24/$H$54*100</f>
        <v>80.04172639482596</v>
      </c>
      <c r="J24" s="29" t="s">
        <v>29</v>
      </c>
      <c r="K24" s="34">
        <v>3300000000</v>
      </c>
      <c r="L24" s="34"/>
      <c r="M24" s="34">
        <f>K24+L24</f>
        <v>3300000000</v>
      </c>
      <c r="N24" s="34">
        <f>M24/$M$54*100</f>
        <v>81.77051125830087</v>
      </c>
    </row>
    <row r="25" spans="8:14" s="29" customFormat="1" ht="12" customHeight="1">
      <c r="H25" s="34"/>
      <c r="I25" s="34"/>
      <c r="K25" s="34"/>
      <c r="L25" s="34"/>
      <c r="M25" s="34"/>
      <c r="N25" s="34"/>
    </row>
    <row r="26" spans="8:14" s="29" customFormat="1" ht="12" customHeight="1">
      <c r="H26" s="34"/>
      <c r="I26" s="34"/>
      <c r="K26" s="34"/>
      <c r="L26" s="34"/>
      <c r="M26" s="34"/>
      <c r="N26" s="34"/>
    </row>
    <row r="27" spans="8:14" s="29" customFormat="1" ht="15.75" customHeight="1">
      <c r="H27" s="27">
        <f>SUM(H29:H30)</f>
        <v>-412919576.42</v>
      </c>
      <c r="I27" s="27">
        <f>H27/$H$54*100</f>
        <v>-10.015392654205172</v>
      </c>
      <c r="J27" s="28" t="s">
        <v>30</v>
      </c>
      <c r="K27" s="27">
        <f>SUM(K29:K30)</f>
        <v>-425544619.63</v>
      </c>
      <c r="L27" s="27"/>
      <c r="M27" s="27">
        <f>K27+L27</f>
        <v>-425544619.63</v>
      </c>
      <c r="N27" s="27">
        <f>M27/$M$54*100</f>
        <v>-10.544545791019479</v>
      </c>
    </row>
    <row r="28" spans="8:14" s="29" customFormat="1" ht="13.5" customHeight="1">
      <c r="H28" s="34"/>
      <c r="I28" s="34"/>
      <c r="K28" s="34"/>
      <c r="L28" s="34"/>
      <c r="M28" s="34"/>
      <c r="N28" s="34"/>
    </row>
    <row r="29" spans="1:14" s="29" customFormat="1" ht="15.75" customHeight="1">
      <c r="A29" s="28"/>
      <c r="B29" s="28"/>
      <c r="C29" s="28"/>
      <c r="D29" s="28"/>
      <c r="E29" s="28"/>
      <c r="F29" s="28"/>
      <c r="G29" s="28"/>
      <c r="H29" s="34">
        <v>269.24</v>
      </c>
      <c r="I29" s="34"/>
      <c r="J29" s="29" t="s">
        <v>31</v>
      </c>
      <c r="K29" s="34">
        <v>269.24</v>
      </c>
      <c r="L29" s="34"/>
      <c r="M29" s="34">
        <f>K29+L29</f>
        <v>269.24</v>
      </c>
      <c r="N29" s="34"/>
    </row>
    <row r="30" spans="8:14" s="29" customFormat="1" ht="12" customHeight="1">
      <c r="H30" s="34">
        <v>-412919845.66</v>
      </c>
      <c r="I30" s="34">
        <f>H30/$H$54*100</f>
        <v>-10.015399184639845</v>
      </c>
      <c r="J30" s="29" t="s">
        <v>34</v>
      </c>
      <c r="K30" s="34">
        <v>-425544888.87</v>
      </c>
      <c r="L30" s="34"/>
      <c r="M30" s="34">
        <f>K30+L30</f>
        <v>-425544888.87</v>
      </c>
      <c r="N30" s="34">
        <f>M30/$M$54*100</f>
        <v>-10.54455246250204</v>
      </c>
    </row>
    <row r="31" spans="8:14" s="29" customFormat="1" ht="12" customHeight="1">
      <c r="H31" s="34"/>
      <c r="I31" s="34"/>
      <c r="K31" s="34"/>
      <c r="L31" s="34"/>
      <c r="M31" s="34"/>
      <c r="N31" s="34"/>
    </row>
    <row r="32" spans="8:14" s="29" customFormat="1" ht="15.75" customHeight="1">
      <c r="H32" s="34"/>
      <c r="I32" s="34"/>
      <c r="K32" s="34"/>
      <c r="L32" s="34"/>
      <c r="M32" s="34"/>
      <c r="N32" s="34"/>
    </row>
    <row r="33" spans="8:14" s="29" customFormat="1" ht="12" customHeight="1">
      <c r="H33" s="27">
        <f>SUM(H35)</f>
        <v>2792533.79</v>
      </c>
      <c r="I33" s="27">
        <f>H33/$H$54*100</f>
        <v>0.06773309865681405</v>
      </c>
      <c r="J33" s="28" t="s">
        <v>62</v>
      </c>
      <c r="K33" s="27">
        <f>SUM(K35)</f>
        <v>0</v>
      </c>
      <c r="L33" s="27"/>
      <c r="M33" s="27">
        <f>K33+L33</f>
        <v>0</v>
      </c>
      <c r="N33" s="27">
        <f>M33/$M$54*100</f>
        <v>0</v>
      </c>
    </row>
    <row r="34" spans="1:14" s="29" customFormat="1" ht="15.75" customHeight="1">
      <c r="A34" s="28"/>
      <c r="B34" s="28"/>
      <c r="C34" s="28"/>
      <c r="D34" s="28"/>
      <c r="E34" s="28"/>
      <c r="F34" s="28"/>
      <c r="G34" s="28"/>
      <c r="H34" s="34"/>
      <c r="I34" s="34"/>
      <c r="K34" s="34"/>
      <c r="L34" s="34"/>
      <c r="M34" s="34"/>
      <c r="N34" s="34"/>
    </row>
    <row r="35" spans="8:14" s="29" customFormat="1" ht="15.75" customHeight="1">
      <c r="H35" s="34">
        <v>2792533.79</v>
      </c>
      <c r="I35" s="34">
        <f>H35/$H$54*100</f>
        <v>0.06773309865681405</v>
      </c>
      <c r="J35" s="29" t="s">
        <v>63</v>
      </c>
      <c r="K35" s="34"/>
      <c r="L35" s="34"/>
      <c r="M35" s="34">
        <f>K35+L35</f>
        <v>0</v>
      </c>
      <c r="N35" s="34">
        <f>M35/$M$54*100</f>
        <v>0</v>
      </c>
    </row>
    <row r="36" spans="11:14" s="29" customFormat="1" ht="12" customHeight="1">
      <c r="K36" s="34"/>
      <c r="L36" s="34"/>
      <c r="M36" s="34"/>
      <c r="N36" s="34"/>
    </row>
    <row r="37" spans="11:14" s="29" customFormat="1" ht="12" customHeight="1">
      <c r="K37" s="34"/>
      <c r="L37" s="34"/>
      <c r="M37" s="34"/>
      <c r="N37" s="34"/>
    </row>
    <row r="38" spans="11:14" s="29" customFormat="1" ht="15.75" customHeight="1">
      <c r="K38" s="34"/>
      <c r="L38" s="34"/>
      <c r="M38" s="34"/>
      <c r="N38" s="34"/>
    </row>
    <row r="39" spans="11:14" s="29" customFormat="1" ht="12" customHeight="1">
      <c r="K39" s="34"/>
      <c r="L39" s="34"/>
      <c r="M39" s="34"/>
      <c r="N39" s="34"/>
    </row>
    <row r="40" spans="11:14" s="29" customFormat="1" ht="15.75" customHeight="1">
      <c r="K40" s="34"/>
      <c r="L40" s="34"/>
      <c r="M40" s="34"/>
      <c r="N40" s="34"/>
    </row>
    <row r="41" spans="11:14" s="29" customFormat="1" ht="12" customHeight="1">
      <c r="K41" s="34"/>
      <c r="L41" s="34"/>
      <c r="M41" s="34"/>
      <c r="N41" s="34"/>
    </row>
    <row r="42" spans="11:14" s="29" customFormat="1" ht="12" customHeight="1">
      <c r="K42" s="34"/>
      <c r="L42" s="34"/>
      <c r="M42" s="34"/>
      <c r="N42" s="34"/>
    </row>
    <row r="43" spans="11:14" s="29" customFormat="1" ht="12" customHeight="1">
      <c r="K43" s="34"/>
      <c r="L43" s="34"/>
      <c r="M43" s="34"/>
      <c r="N43" s="34"/>
    </row>
    <row r="44" spans="11:14" s="29" customFormat="1" ht="12" customHeight="1">
      <c r="K44" s="34"/>
      <c r="L44" s="34"/>
      <c r="M44" s="34"/>
      <c r="N44" s="34"/>
    </row>
    <row r="45" spans="11:14" s="29" customFormat="1" ht="12" customHeight="1">
      <c r="K45" s="34"/>
      <c r="L45" s="34"/>
      <c r="M45" s="34"/>
      <c r="N45" s="34"/>
    </row>
    <row r="46" spans="1:14" s="29" customFormat="1" ht="12" customHeight="1">
      <c r="A46" s="28"/>
      <c r="B46" s="28"/>
      <c r="C46" s="28"/>
      <c r="D46" s="28"/>
      <c r="E46" s="28"/>
      <c r="F46" s="28"/>
      <c r="G46" s="28"/>
      <c r="K46" s="34"/>
      <c r="L46" s="34"/>
      <c r="M46" s="34"/>
      <c r="N46" s="34"/>
    </row>
    <row r="47" spans="11:14" s="29" customFormat="1" ht="12" customHeight="1">
      <c r="K47" s="34"/>
      <c r="L47" s="34"/>
      <c r="M47" s="34"/>
      <c r="N47" s="34"/>
    </row>
    <row r="48" spans="11:14" s="29" customFormat="1" ht="12" customHeight="1">
      <c r="K48" s="34"/>
      <c r="L48" s="34"/>
      <c r="M48" s="34"/>
      <c r="N48" s="34"/>
    </row>
    <row r="49" spans="11:14" s="29" customFormat="1" ht="12" customHeight="1">
      <c r="K49" s="34"/>
      <c r="L49" s="34"/>
      <c r="M49" s="34"/>
      <c r="N49" s="34"/>
    </row>
    <row r="50" spans="11:14" s="29" customFormat="1" ht="6" customHeight="1">
      <c r="K50" s="34"/>
      <c r="L50" s="34"/>
      <c r="M50" s="34"/>
      <c r="N50" s="34"/>
    </row>
    <row r="51" spans="8:14" s="29" customFormat="1" ht="12" customHeight="1">
      <c r="H51" s="28"/>
      <c r="I51" s="28"/>
      <c r="J51" s="28"/>
      <c r="K51" s="27"/>
      <c r="L51" s="27"/>
      <c r="M51" s="27"/>
      <c r="N51" s="27"/>
    </row>
    <row r="52" spans="11:14" s="29" customFormat="1" ht="12" customHeight="1">
      <c r="K52" s="34"/>
      <c r="L52" s="34"/>
      <c r="M52" s="34"/>
      <c r="N52" s="34"/>
    </row>
    <row r="53" spans="11:14" s="29" customFormat="1" ht="6" customHeight="1">
      <c r="K53" s="34"/>
      <c r="L53" s="34"/>
      <c r="M53" s="34"/>
      <c r="N53" s="34"/>
    </row>
    <row r="54" spans="1:14" s="29" customFormat="1" ht="12" customHeight="1">
      <c r="A54" s="35">
        <f>A6</f>
        <v>4122849604.37</v>
      </c>
      <c r="B54" s="38">
        <v>100</v>
      </c>
      <c r="C54" s="28" t="s">
        <v>36</v>
      </c>
      <c r="D54" s="35">
        <f>D6</f>
        <v>4035684685.37</v>
      </c>
      <c r="E54" s="27"/>
      <c r="F54" s="35">
        <f>F6</f>
        <v>4035684685.37</v>
      </c>
      <c r="G54" s="23">
        <f>F54/$F$6*100</f>
        <v>100</v>
      </c>
      <c r="H54" s="35">
        <f>H6+H19</f>
        <v>4122849604.37</v>
      </c>
      <c r="I54" s="23">
        <v>100</v>
      </c>
      <c r="J54" s="28" t="s">
        <v>36</v>
      </c>
      <c r="K54" s="35">
        <f>K6+K19</f>
        <v>4035684685.37</v>
      </c>
      <c r="L54" s="27"/>
      <c r="M54" s="35">
        <f>M6+M19</f>
        <v>4035684685.37</v>
      </c>
      <c r="N54" s="23">
        <v>100</v>
      </c>
    </row>
    <row r="55" spans="11:14" s="29" customFormat="1" ht="6" customHeight="1">
      <c r="K55" s="34"/>
      <c r="L55" s="34"/>
      <c r="M55" s="34"/>
      <c r="N55" s="34"/>
    </row>
    <row r="56" spans="1:14" s="29" customFormat="1" ht="6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="29" customFormat="1" ht="14.25" customHeight="1">
      <c r="A57" s="59" t="s">
        <v>66</v>
      </c>
    </row>
    <row r="58" s="29" customFormat="1" ht="11.25" customHeight="1"/>
    <row r="59" s="29" customFormat="1" ht="11.25" customHeight="1"/>
    <row r="60" s="29" customFormat="1" ht="11.25" customHeight="1"/>
    <row r="61" s="29" customFormat="1" ht="11.25" customHeight="1"/>
    <row r="62" s="29" customFormat="1" ht="11.25" customHeight="1"/>
    <row r="63" s="29" customFormat="1" ht="11.25" customHeight="1"/>
    <row r="64" s="29" customFormat="1" ht="11.25" customHeight="1"/>
    <row r="65" s="29" customFormat="1" ht="11.25" customHeight="1"/>
    <row r="66" s="29" customFormat="1" ht="11.25" customHeight="1"/>
    <row r="67" s="29" customFormat="1" ht="11.25" customHeight="1"/>
    <row r="68" s="29" customFormat="1" ht="11.25" customHeight="1"/>
    <row r="69" s="29" customFormat="1" ht="11.25" customHeight="1"/>
    <row r="70" s="29" customFormat="1" ht="11.25" customHeight="1"/>
    <row r="71" s="29" customFormat="1" ht="11.25" customHeight="1"/>
    <row r="72" s="29" customFormat="1" ht="11.25" customHeight="1"/>
    <row r="73" s="29" customFormat="1" ht="11.25" customHeight="1"/>
    <row r="74" s="29" customFormat="1" ht="11.25" customHeight="1"/>
    <row r="75" s="29" customFormat="1" ht="11.25" customHeight="1"/>
    <row r="76" s="29" customFormat="1" ht="11.25" customHeight="1"/>
    <row r="77" s="29" customFormat="1" ht="11.25" customHeight="1"/>
    <row r="78" s="29" customFormat="1" ht="11.25" customHeight="1"/>
    <row r="79" s="29" customFormat="1" ht="11.25" customHeight="1"/>
    <row r="80" s="29" customFormat="1" ht="11.25" customHeight="1"/>
    <row r="81" s="29" customFormat="1" ht="11.25" customHeight="1"/>
    <row r="82" s="29" customFormat="1" ht="11.25" customHeight="1"/>
    <row r="83" s="29" customFormat="1" ht="11.25" customHeight="1"/>
    <row r="84" s="29" customFormat="1" ht="11.25" customHeight="1"/>
    <row r="85" s="29" customFormat="1" ht="11.25" customHeight="1"/>
    <row r="86" s="29" customFormat="1" ht="11.25" customHeight="1"/>
    <row r="87" s="29" customFormat="1" ht="11.25" customHeight="1"/>
    <row r="88" s="29" customFormat="1" ht="11.25" customHeight="1"/>
    <row r="89" s="29" customFormat="1" ht="11.25" customHeight="1"/>
    <row r="90" s="29" customFormat="1" ht="11.25" customHeight="1"/>
    <row r="91" s="29" customFormat="1" ht="11.25" customHeight="1"/>
    <row r="92" s="29" customFormat="1" ht="11.25" customHeight="1"/>
    <row r="93" s="29" customFormat="1" ht="11.25" customHeight="1"/>
    <row r="94" s="29" customFormat="1" ht="11.25" customHeight="1"/>
    <row r="95" s="29" customFormat="1" ht="11.25" customHeight="1"/>
    <row r="96" s="29" customFormat="1" ht="11.25" customHeight="1"/>
    <row r="97" s="29" customFormat="1" ht="11.25" customHeight="1"/>
    <row r="98" s="29" customFormat="1" ht="11.25" customHeight="1"/>
    <row r="99" s="29" customFormat="1" ht="11.25" customHeight="1"/>
    <row r="100" s="29" customFormat="1" ht="11.25" customHeight="1"/>
    <row r="101" s="29" customFormat="1" ht="11.25" customHeight="1"/>
    <row r="102" s="29" customFormat="1" ht="11.25" customHeight="1"/>
    <row r="103" s="29" customFormat="1" ht="11.25" customHeight="1"/>
    <row r="104" s="29" customFormat="1" ht="11.25" customHeight="1"/>
    <row r="105" s="29" customFormat="1" ht="11.25" customHeight="1"/>
    <row r="106" s="29" customFormat="1" ht="11.25" customHeight="1"/>
    <row r="107" s="29" customFormat="1" ht="11.25" customHeight="1"/>
    <row r="108" s="29" customFormat="1" ht="11.25" customHeight="1"/>
    <row r="109" s="29" customFormat="1" ht="11.25" customHeight="1"/>
    <row r="110" s="29" customFormat="1" ht="11.25" customHeight="1"/>
    <row r="111" s="29" customFormat="1" ht="11.25" customHeight="1"/>
    <row r="112" s="29" customFormat="1" ht="11.25" customHeight="1"/>
    <row r="113" s="29" customFormat="1" ht="11.25" customHeight="1"/>
    <row r="114" s="29" customFormat="1" ht="11.25" customHeight="1"/>
    <row r="115" s="29" customFormat="1" ht="11.25" customHeight="1"/>
    <row r="116" s="29" customFormat="1" ht="11.25" customHeight="1"/>
    <row r="117" s="29" customFormat="1" ht="11.25" customHeight="1"/>
    <row r="118" s="29" customFormat="1" ht="11.25" customHeight="1"/>
    <row r="119" s="29" customFormat="1" ht="11.25" customHeight="1"/>
    <row r="120" s="29" customFormat="1" ht="11.25" customHeight="1"/>
    <row r="121" s="29" customFormat="1" ht="11.25" customHeight="1"/>
    <row r="122" s="29" customFormat="1" ht="11.25" customHeight="1"/>
    <row r="123" s="29" customFormat="1" ht="11.25" customHeight="1"/>
    <row r="124" s="29" customFormat="1" ht="11.25" customHeight="1"/>
    <row r="125" s="29" customFormat="1" ht="11.25" customHeight="1"/>
    <row r="126" s="29" customFormat="1" ht="11.25" customHeight="1"/>
    <row r="127" s="29" customFormat="1" ht="11.25" customHeight="1"/>
    <row r="128" s="29" customFormat="1" ht="11.25" customHeight="1"/>
    <row r="129" s="29" customFormat="1" ht="11.25" customHeight="1"/>
    <row r="130" s="29" customFormat="1" ht="11.25" customHeight="1"/>
    <row r="131" s="29" customFormat="1" ht="11.25" customHeight="1"/>
    <row r="132" s="29" customFormat="1" ht="11.25" customHeight="1"/>
    <row r="133" s="29" customFormat="1" ht="11.25" customHeight="1"/>
    <row r="134" s="29" customFormat="1" ht="11.25" customHeight="1"/>
    <row r="135" s="29" customFormat="1" ht="11.25" customHeight="1"/>
    <row r="136" s="29" customFormat="1" ht="11.25" customHeight="1"/>
    <row r="137" s="29" customFormat="1" ht="11.25" customHeight="1"/>
    <row r="138" s="29" customFormat="1" ht="11.25" customHeight="1"/>
    <row r="139" s="29" customFormat="1" ht="11.25" customHeight="1"/>
    <row r="140" s="29" customFormat="1" ht="11.25" customHeight="1"/>
    <row r="141" s="29" customFormat="1" ht="11.25" customHeight="1"/>
    <row r="142" s="29" customFormat="1" ht="11.25" customHeight="1"/>
    <row r="143" s="29" customFormat="1" ht="11.25" customHeight="1"/>
    <row r="144" s="29" customFormat="1" ht="11.25" customHeight="1"/>
    <row r="145" s="29" customFormat="1" ht="11.25" customHeight="1"/>
    <row r="146" s="29" customFormat="1" ht="11.25" customHeight="1"/>
    <row r="147" s="29" customFormat="1" ht="11.25" customHeight="1"/>
    <row r="148" s="29" customFormat="1" ht="11.25" customHeight="1"/>
    <row r="149" s="29" customFormat="1" ht="11.25" customHeight="1"/>
    <row r="150" s="29" customFormat="1" ht="11.25" customHeight="1"/>
    <row r="151" s="29" customFormat="1" ht="11.25" customHeight="1"/>
    <row r="152" s="29" customFormat="1" ht="11.25" customHeight="1"/>
    <row r="153" s="29" customFormat="1" ht="11.25" customHeight="1"/>
    <row r="154" s="29" customFormat="1" ht="11.25" customHeight="1"/>
    <row r="155" s="29" customFormat="1" ht="11.25" customHeight="1"/>
    <row r="156" s="29" customFormat="1" ht="11.25" customHeight="1"/>
    <row r="157" s="29" customFormat="1" ht="11.25" customHeight="1"/>
    <row r="158" s="29" customFormat="1" ht="11.25" customHeight="1"/>
    <row r="159" s="29" customFormat="1" ht="11.25" customHeight="1"/>
    <row r="160" s="29" customFormat="1" ht="11.25" customHeight="1"/>
    <row r="161" s="29" customFormat="1" ht="11.25" customHeight="1"/>
    <row r="162" s="29" customFormat="1" ht="11.25" customHeight="1"/>
    <row r="163" s="29" customFormat="1" ht="11.25" customHeight="1"/>
    <row r="164" s="29" customFormat="1" ht="11.25" customHeight="1"/>
    <row r="165" s="29" customFormat="1" ht="11.25" customHeight="1"/>
    <row r="166" s="29" customFormat="1" ht="11.25" customHeight="1"/>
    <row r="167" s="29" customFormat="1" ht="11.25" customHeight="1"/>
    <row r="168" s="29" customFormat="1" ht="11.25" customHeight="1"/>
    <row r="169" s="29" customFormat="1" ht="11.25" customHeight="1"/>
    <row r="170" s="29" customFormat="1" ht="11.25" customHeight="1"/>
    <row r="171" s="29" customFormat="1" ht="11.25" customHeight="1"/>
    <row r="172" s="29" customFormat="1" ht="11.25" customHeight="1"/>
    <row r="173" s="29" customFormat="1" ht="11.25" customHeight="1"/>
    <row r="174" s="29" customFormat="1" ht="11.25" customHeight="1"/>
    <row r="175" s="29" customFormat="1" ht="11.25" customHeight="1"/>
    <row r="176" s="29" customFormat="1" ht="11.25" customHeight="1"/>
    <row r="177" s="29" customFormat="1" ht="11.25" customHeight="1"/>
    <row r="178" s="29" customFormat="1" ht="11.25" customHeight="1"/>
    <row r="179" s="29" customFormat="1" ht="11.25" customHeight="1"/>
    <row r="180" s="29" customFormat="1" ht="11.25" customHeight="1"/>
    <row r="181" s="29" customFormat="1" ht="11.25" customHeight="1"/>
    <row r="182" s="29" customFormat="1" ht="11.25" customHeight="1"/>
    <row r="183" s="29" customFormat="1" ht="11.25" customHeight="1"/>
    <row r="184" s="29" customFormat="1" ht="11.25" customHeight="1"/>
    <row r="185" s="29" customFormat="1" ht="11.25" customHeight="1"/>
    <row r="186" s="29" customFormat="1" ht="11.25" customHeight="1"/>
    <row r="187" s="29" customFormat="1" ht="11.25" customHeight="1"/>
    <row r="188" s="29" customFormat="1" ht="11.25" customHeight="1"/>
    <row r="189" s="29" customFormat="1" ht="11.25" customHeight="1"/>
  </sheetData>
  <mergeCells count="15">
    <mergeCell ref="A1:G1"/>
    <mergeCell ref="H1:N1"/>
    <mergeCell ref="C2:G2"/>
    <mergeCell ref="H2:L2"/>
    <mergeCell ref="M2:N2"/>
    <mergeCell ref="A3:B3"/>
    <mergeCell ref="C3:C4"/>
    <mergeCell ref="D3:D4"/>
    <mergeCell ref="E3:E4"/>
    <mergeCell ref="L3:L4"/>
    <mergeCell ref="M3:N3"/>
    <mergeCell ref="F3:G3"/>
    <mergeCell ref="H3:I3"/>
    <mergeCell ref="J3:J4"/>
    <mergeCell ref="K3:K4"/>
  </mergeCells>
  <printOptions horizontalCentered="1"/>
  <pageMargins left="0.5511811023622047" right="0.5511811023622047" top="0.7874015748031497" bottom="0.5905511811023623" header="0.3937007874015748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2009-02-11T07:38:17Z</cp:lastPrinted>
  <dcterms:created xsi:type="dcterms:W3CDTF">2003-05-14T01:28:23Z</dcterms:created>
  <dcterms:modified xsi:type="dcterms:W3CDTF">2009-02-11T08:19:34Z</dcterms:modified>
  <cp:category/>
  <cp:version/>
  <cp:contentType/>
  <cp:contentStatus/>
</cp:coreProperties>
</file>