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<sst xmlns="http://schemas.openxmlformats.org/spreadsheetml/2006/main" count="49" uniqueCount="49">
  <si>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　　　　　　單位:新臺幣元</t>
  </si>
  <si>
    <t xml:space="preserve"> 機   關   名   稱</t>
  </si>
  <si>
    <t>決　　　　　             　　    算 　　　　　　　                  數</t>
  </si>
  <si>
    <t>比　較　增　減</t>
  </si>
  <si>
    <t>帳  　　面  　　價　 　值</t>
  </si>
  <si>
    <t>金　　額</t>
  </si>
  <si>
    <t>％</t>
  </si>
  <si>
    <t>成本或重估價值</t>
  </si>
  <si>
    <t>經 濟 部 主 管</t>
  </si>
  <si>
    <t>財 政 部 主 管</t>
  </si>
  <si>
    <t>交 通 部 主 管</t>
  </si>
  <si>
    <t xml:space="preserve">    總          計</t>
  </si>
  <si>
    <t xml:space="preserve"> </t>
  </si>
  <si>
    <t>135      資      產      變                賣      綜     計     表　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</si>
  <si>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</si>
  <si>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　變　　　　賣　　　　　收　　　　入</t>
  </si>
  <si>
    <t>變賣盈虧(-)</t>
  </si>
  <si>
    <t>已提折舊額</t>
  </si>
  <si>
    <t>減損調整數</t>
  </si>
  <si>
    <t>淨額</t>
  </si>
  <si>
    <t>總收入</t>
  </si>
  <si>
    <t>處理費用</t>
  </si>
  <si>
    <t>淨收入</t>
  </si>
  <si>
    <t>行政院主管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</si>
  <si>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</si>
  <si>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</si>
  <si>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</si>
  <si>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</si>
  <si>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</si>
  <si>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</si>
  <si>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</si>
  <si>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</si>
  <si>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</si>
  <si>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</si>
  <si>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</si>
  <si>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</si>
  <si>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</si>
  <si>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</si>
  <si>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</si>
  <si>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</si>
  <si>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</si>
  <si>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</si>
  <si>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</si>
  <si>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</si>
  <si>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</si>
  <si>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</si>
  <si>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t>行政院衛生署</t>
  </si>
  <si>
    <t>中央健康保險局</t>
  </si>
  <si>
    <t>註：表內「變賣盈虧」欄之金額大於變賣淨收入減除帳面價值淨額後之餘額，係另含土地增值稅準備等轉列出售盈餘之數。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</si>
</sst>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 &quot;&quot;_-"/>
  </numFmts>
  <fonts count="18">
    <font>
      <sz val="12"/>
      <name val="新細明體"/>
      <family val="1"/>
    </font>
    <font>
      <b/>
      <sz val="28"/>
      <color indexed="8"/>
      <name val="華康特粗明體"/>
      <family val="1"/>
    </font>
    <font>
      <sz val="12"/>
      <name val="Helv"/>
      <family val="2"/>
    </font>
    <font>
      <sz val="9"/>
      <name val="新細明體"/>
      <family val="1"/>
    </font>
    <font>
      <sz val="12"/>
      <color indexed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sz val="12"/>
      <color indexed="8"/>
      <name val="華康中黑體"/>
      <family val="3"/>
    </font>
    <font>
      <sz val="12"/>
      <color indexed="8"/>
      <name val="華康中黑體"/>
      <family val="3"/>
    </font>
    <font>
      <sz val="12"/>
      <name val="Courier"/>
      <family val="3"/>
    </font>
    <font>
      <sz val="12"/>
      <name val="華康中黑體"/>
      <family val="3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4" fontId="5" fillId="0" borderId="0" xfId="16" applyNumberFormat="1" applyFont="1" applyProtection="1">
      <alignment/>
      <protection/>
    </xf>
    <xf numFmtId="4" fontId="5" fillId="0" borderId="0" xfId="16" applyNumberFormat="1" applyFont="1">
      <alignment/>
      <protection/>
    </xf>
    <xf numFmtId="4" fontId="5" fillId="0" borderId="1" xfId="16" applyNumberFormat="1" applyFont="1" applyBorder="1" applyAlignment="1" applyProtection="1">
      <alignment horizontal="left"/>
      <protection locked="0"/>
    </xf>
    <xf numFmtId="4" fontId="5" fillId="0" borderId="1" xfId="16" applyNumberFormat="1" applyFont="1" applyBorder="1">
      <alignment/>
      <protection/>
    </xf>
    <xf numFmtId="4" fontId="6" fillId="0" borderId="0" xfId="16" applyNumberFormat="1" applyFont="1" applyAlignment="1" applyProtection="1" quotePrefix="1">
      <alignment horizontal="right"/>
      <protection/>
    </xf>
    <xf numFmtId="4" fontId="6" fillId="0" borderId="2" xfId="16" applyNumberFormat="1" applyFont="1" applyBorder="1" applyAlignment="1" applyProtection="1">
      <alignment horizontal="centerContinuous" vertical="center"/>
      <protection/>
    </xf>
    <xf numFmtId="4" fontId="6" fillId="0" borderId="3" xfId="16" applyNumberFormat="1" applyFont="1" applyBorder="1" applyAlignment="1" applyProtection="1">
      <alignment horizontal="centerContinuous" vertical="center"/>
      <protection/>
    </xf>
    <xf numFmtId="4" fontId="6" fillId="0" borderId="2" xfId="16" applyNumberFormat="1" applyFont="1" applyBorder="1" applyAlignment="1">
      <alignment horizontal="centerContinuous" vertical="center"/>
      <protection/>
    </xf>
    <xf numFmtId="4" fontId="6" fillId="0" borderId="2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horizontal="left" vertical="center"/>
      <protection/>
    </xf>
    <xf numFmtId="4" fontId="5" fillId="0" borderId="0" xfId="16" applyNumberFormat="1" applyFont="1" applyAlignment="1">
      <alignment horizontal="left" vertical="center"/>
      <protection/>
    </xf>
    <xf numFmtId="4" fontId="6" fillId="0" borderId="4" xfId="16" applyNumberFormat="1" applyFont="1" applyBorder="1" applyAlignment="1" applyProtection="1">
      <alignment horizontal="centerContinuous" vertical="center"/>
      <protection/>
    </xf>
    <xf numFmtId="4" fontId="6" fillId="0" borderId="4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vertical="center"/>
      <protection/>
    </xf>
    <xf numFmtId="4" fontId="5" fillId="0" borderId="0" xfId="16" applyNumberFormat="1" applyFont="1" applyAlignment="1">
      <alignment vertical="center"/>
      <protection/>
    </xf>
    <xf numFmtId="4" fontId="6" fillId="0" borderId="5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 quotePrefix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 quotePrefix="1">
      <alignment horizontal="distributed" vertical="center"/>
      <protection/>
    </xf>
    <xf numFmtId="4" fontId="6" fillId="0" borderId="1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>
      <alignment horizontal="distributed" vertical="center"/>
      <protection/>
    </xf>
    <xf numFmtId="4" fontId="6" fillId="0" borderId="0" xfId="16" applyNumberFormat="1" applyFont="1" applyBorder="1" applyAlignment="1" applyProtection="1" quotePrefix="1">
      <alignment horizontal="center" vertical="center"/>
      <protection/>
    </xf>
    <xf numFmtId="4" fontId="7" fillId="0" borderId="0" xfId="16" applyNumberFormat="1" applyFont="1" applyBorder="1" applyAlignment="1">
      <alignment horizontal="center" vertical="center"/>
      <protection/>
    </xf>
    <xf numFmtId="4" fontId="7" fillId="0" borderId="0" xfId="16" applyNumberFormat="1" applyFont="1" applyBorder="1" applyAlignment="1" quotePrefix="1">
      <alignment horizontal="center" vertical="center"/>
      <protection/>
    </xf>
    <xf numFmtId="4" fontId="7" fillId="0" borderId="0" xfId="16" applyNumberFormat="1" applyFont="1" applyBorder="1" applyAlignment="1" applyProtection="1">
      <alignment horizontal="center" vertical="center" wrapText="1"/>
      <protection/>
    </xf>
    <xf numFmtId="4" fontId="7" fillId="0" borderId="0" xfId="16" applyNumberFormat="1" applyFont="1" applyBorder="1" applyAlignment="1" applyProtection="1">
      <alignment horizontal="center" vertical="center"/>
      <protection/>
    </xf>
    <xf numFmtId="4" fontId="10" fillId="0" borderId="0" xfId="16" applyNumberFormat="1" applyFont="1" applyBorder="1" applyAlignment="1" applyProtection="1">
      <alignment vertical="center"/>
      <protection/>
    </xf>
    <xf numFmtId="176" fontId="11" fillId="0" borderId="0" xfId="16" applyNumberFormat="1" applyFont="1" applyAlignment="1" applyProtection="1">
      <alignment horizontal="right" vertical="center"/>
      <protection/>
    </xf>
    <xf numFmtId="176" fontId="11" fillId="0" borderId="0" xfId="15" applyNumberFormat="1" applyFont="1" applyBorder="1" applyAlignment="1" applyProtection="1">
      <alignment horizontal="right" vertical="center"/>
      <protection/>
    </xf>
    <xf numFmtId="176" fontId="11" fillId="0" borderId="0" xfId="16" applyNumberFormat="1" applyFont="1" applyBorder="1" applyAlignment="1" applyProtection="1">
      <alignment horizontal="right" vertical="center"/>
      <protection/>
    </xf>
    <xf numFmtId="4" fontId="12" fillId="0" borderId="0" xfId="16" applyNumberFormat="1" applyFont="1" applyAlignment="1" applyProtection="1">
      <alignment vertical="center"/>
      <protection/>
    </xf>
    <xf numFmtId="4" fontId="12" fillId="0" borderId="0" xfId="16" applyNumberFormat="1" applyFont="1" applyAlignment="1">
      <alignment vertical="center"/>
      <protection/>
    </xf>
    <xf numFmtId="4" fontId="6" fillId="0" borderId="0" xfId="16" applyNumberFormat="1" applyFont="1" applyBorder="1" applyAlignment="1" applyProtection="1">
      <alignment vertical="center"/>
      <protection/>
    </xf>
    <xf numFmtId="176" fontId="7" fillId="0" borderId="0" xfId="15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4" fontId="6" fillId="0" borderId="0" xfId="16" applyNumberFormat="1" applyFont="1" applyAlignment="1" applyProtection="1">
      <alignment horizontal="left" vertical="center"/>
      <protection/>
    </xf>
    <xf numFmtId="176" fontId="7" fillId="0" borderId="0" xfId="16" applyNumberFormat="1" applyFont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 quotePrefix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/>
    </xf>
    <xf numFmtId="4" fontId="13" fillId="0" borderId="0" xfId="16" applyNumberFormat="1" applyFont="1" applyAlignment="1" applyProtection="1">
      <alignment horizontal="left" vertical="center"/>
      <protection/>
    </xf>
    <xf numFmtId="4" fontId="6" fillId="0" borderId="0" xfId="16" applyNumberFormat="1" applyFont="1" applyFill="1" applyAlignment="1" applyProtection="1">
      <alignment horizontal="left" vertical="center"/>
      <protection/>
    </xf>
    <xf numFmtId="176" fontId="7" fillId="0" borderId="0" xfId="15" applyNumberFormat="1" applyFont="1" applyAlignment="1" applyProtection="1">
      <alignment horizontal="right" vertical="center"/>
      <protection locked="0"/>
    </xf>
    <xf numFmtId="4" fontId="6" fillId="0" borderId="0" xfId="16" applyNumberFormat="1" applyFont="1" applyFill="1" applyAlignment="1" applyProtection="1">
      <alignment horizontal="left" vertical="center" wrapText="1"/>
      <protection/>
    </xf>
    <xf numFmtId="176" fontId="7" fillId="0" borderId="0" xfId="15" applyNumberFormat="1" applyFont="1" applyAlignment="1" applyProtection="1">
      <alignment horizontal="right" vertical="center" wrapText="1"/>
      <protection locked="0"/>
    </xf>
    <xf numFmtId="4" fontId="12" fillId="0" borderId="0" xfId="16" applyNumberFormat="1" applyFont="1" applyAlignment="1" applyProtection="1">
      <alignment vertical="center" wrapText="1"/>
      <protection/>
    </xf>
    <xf numFmtId="4" fontId="12" fillId="0" borderId="0" xfId="16" applyNumberFormat="1" applyFont="1" applyAlignment="1">
      <alignment vertical="center" wrapText="1"/>
      <protection/>
    </xf>
    <xf numFmtId="3" fontId="10" fillId="0" borderId="0" xfId="16" applyNumberFormat="1" applyFont="1" applyAlignment="1" applyProtection="1" quotePrefix="1">
      <alignment horizontal="left" vertical="center"/>
      <protection/>
    </xf>
    <xf numFmtId="37" fontId="12" fillId="0" borderId="0" xfId="16" applyFont="1" applyAlignment="1">
      <alignment horizontal="left" vertical="center"/>
      <protection/>
    </xf>
    <xf numFmtId="4" fontId="12" fillId="0" borderId="0" xfId="16" applyNumberFormat="1" applyFont="1" applyBorder="1" applyAlignment="1">
      <alignment vertical="center"/>
      <protection/>
    </xf>
    <xf numFmtId="37" fontId="13" fillId="0" borderId="0" xfId="16" applyFont="1" applyBorder="1" applyAlignment="1" applyProtection="1">
      <alignment horizontal="left" vertical="center"/>
      <protection/>
    </xf>
    <xf numFmtId="176" fontId="7" fillId="0" borderId="0" xfId="16" applyNumberFormat="1" applyFont="1" applyBorder="1" applyAlignment="1" quotePrefix="1">
      <alignment horizontal="right" vertical="center"/>
      <protection/>
    </xf>
    <xf numFmtId="37" fontId="6" fillId="0" borderId="0" xfId="16" applyFont="1" applyAlignment="1" applyProtection="1">
      <alignment horizontal="left" vertical="center"/>
      <protection/>
    </xf>
    <xf numFmtId="4" fontId="5" fillId="0" borderId="0" xfId="16" applyNumberFormat="1" applyFont="1" applyBorder="1" applyAlignment="1">
      <alignment vertical="center"/>
      <protection/>
    </xf>
    <xf numFmtId="4" fontId="14" fillId="0" borderId="0" xfId="16" applyNumberFormat="1" applyFont="1" applyAlignment="1" applyProtection="1">
      <alignment horizontal="left" vertical="center"/>
      <protection/>
    </xf>
    <xf numFmtId="4" fontId="8" fillId="0" borderId="0" xfId="16" applyNumberFormat="1" applyFont="1" applyFill="1" applyBorder="1" applyAlignment="1" applyProtection="1">
      <alignment horizontal="left" vertical="center" wrapText="1"/>
      <protection/>
    </xf>
    <xf numFmtId="4" fontId="12" fillId="0" borderId="0" xfId="16" applyNumberFormat="1" applyFont="1" applyBorder="1" applyAlignment="1" applyProtection="1">
      <alignment vertical="center"/>
      <protection/>
    </xf>
    <xf numFmtId="37" fontId="6" fillId="0" borderId="0" xfId="16" applyFont="1" applyFill="1" applyBorder="1" applyAlignment="1" applyProtection="1">
      <alignment horizontal="left" vertical="center" wrapText="1"/>
      <protection/>
    </xf>
    <xf numFmtId="176" fontId="7" fillId="0" borderId="0" xfId="15" applyNumberFormat="1" applyFont="1" applyFill="1" applyAlignment="1" applyProtection="1">
      <alignment horizontal="right" vertical="center"/>
      <protection locked="0"/>
    </xf>
    <xf numFmtId="176" fontId="7" fillId="0" borderId="0" xfId="16" applyNumberFormat="1" applyFont="1" applyFill="1" applyAlignment="1" applyProtection="1">
      <alignment horizontal="right" vertical="center"/>
      <protection/>
    </xf>
    <xf numFmtId="4" fontId="12" fillId="0" borderId="0" xfId="16" applyNumberFormat="1" applyFont="1" applyFill="1" applyBorder="1" applyAlignment="1" applyProtection="1">
      <alignment vertical="center"/>
      <protection/>
    </xf>
    <xf numFmtId="4" fontId="12" fillId="0" borderId="0" xfId="16" applyNumberFormat="1" applyFont="1" applyFill="1" applyBorder="1" applyAlignment="1">
      <alignment vertical="center"/>
      <protection/>
    </xf>
    <xf numFmtId="176" fontId="9" fillId="0" borderId="0" xfId="15" applyNumberFormat="1" applyFont="1" applyFill="1" applyAlignment="1" applyProtection="1">
      <alignment horizontal="right" vertical="center"/>
      <protection locked="0"/>
    </xf>
    <xf numFmtId="4" fontId="12" fillId="0" borderId="0" xfId="16" applyNumberFormat="1" applyFont="1" applyAlignment="1" applyProtection="1">
      <alignment horizontal="center" vertical="center"/>
      <protection/>
    </xf>
    <xf numFmtId="176" fontId="7" fillId="0" borderId="0" xfId="16" applyNumberFormat="1" applyFont="1" applyAlignment="1" applyProtection="1">
      <alignment horizontal="right" vertical="center"/>
      <protection locked="0"/>
    </xf>
    <xf numFmtId="4" fontId="12" fillId="0" borderId="0" xfId="16" applyNumberFormat="1" applyFont="1" applyFill="1" applyAlignment="1" applyProtection="1">
      <alignment vertical="center"/>
      <protection/>
    </xf>
    <xf numFmtId="4" fontId="12" fillId="0" borderId="0" xfId="16" applyNumberFormat="1" applyFont="1" applyFill="1" applyAlignment="1">
      <alignment vertical="center"/>
      <protection/>
    </xf>
    <xf numFmtId="4" fontId="16" fillId="0" borderId="0" xfId="16" applyNumberFormat="1" applyFont="1" applyFill="1" applyAlignment="1" applyProtection="1">
      <alignment horizontal="left" vertical="center"/>
      <protection/>
    </xf>
    <xf numFmtId="4" fontId="7" fillId="0" borderId="0" xfId="16" applyNumberFormat="1" applyFont="1" applyFill="1" applyAlignment="1" applyProtection="1">
      <alignment horizontal="left" vertical="center"/>
      <protection/>
    </xf>
    <xf numFmtId="4" fontId="13" fillId="0" borderId="0" xfId="16" applyNumberFormat="1" applyFont="1" applyAlignment="1" applyProtection="1">
      <alignment horizontal="left" vertical="center" wrapText="1"/>
      <protection/>
    </xf>
    <xf numFmtId="4" fontId="8" fillId="0" borderId="0" xfId="16" applyNumberFormat="1" applyFont="1" applyFill="1" applyAlignment="1" applyProtection="1">
      <alignment horizontal="left" vertical="center"/>
      <protection/>
    </xf>
    <xf numFmtId="4" fontId="9" fillId="0" borderId="0" xfId="16" applyNumberFormat="1" applyFont="1" applyFill="1" applyAlignment="1" applyProtection="1">
      <alignment horizontal="left" vertical="center"/>
      <protection/>
    </xf>
    <xf numFmtId="4" fontId="13" fillId="0" borderId="1" xfId="16" applyNumberFormat="1" applyFont="1" applyBorder="1" applyAlignment="1" applyProtection="1" quotePrefix="1">
      <alignment horizontal="left" vertical="center"/>
      <protection/>
    </xf>
    <xf numFmtId="176" fontId="11" fillId="0" borderId="1" xfId="16" applyNumberFormat="1" applyFont="1" applyBorder="1" applyAlignment="1" applyProtection="1">
      <alignment horizontal="right" vertical="center"/>
      <protection/>
    </xf>
    <xf numFmtId="4" fontId="6" fillId="0" borderId="0" xfId="16" applyNumberFormat="1" applyFont="1" applyAlignment="1" applyProtection="1" quotePrefix="1">
      <alignment horizontal="left"/>
      <protection locked="0"/>
    </xf>
    <xf numFmtId="4" fontId="6" fillId="0" borderId="0" xfId="16" applyNumberFormat="1" applyFont="1">
      <alignment/>
      <protection/>
    </xf>
    <xf numFmtId="4" fontId="11" fillId="0" borderId="0" xfId="16" applyNumberFormat="1" applyFont="1" applyBorder="1" applyProtection="1">
      <alignment/>
      <protection/>
    </xf>
    <xf numFmtId="4" fontId="5" fillId="0" borderId="0" xfId="16" applyNumberFormat="1" applyFont="1" applyProtection="1">
      <alignment/>
      <protection locked="0"/>
    </xf>
    <xf numFmtId="37" fontId="8" fillId="0" borderId="0" xfId="16" applyFont="1" applyFill="1" applyBorder="1" applyAlignment="1" applyProtection="1">
      <alignment horizontal="left" vertical="center" wrapText="1"/>
      <protection/>
    </xf>
    <xf numFmtId="4" fontId="8" fillId="0" borderId="0" xfId="16" applyNumberFormat="1" applyFont="1" applyFill="1" applyAlignment="1" applyProtection="1">
      <alignment horizontal="left" vertical="center" wrapText="1"/>
      <protection/>
    </xf>
    <xf numFmtId="4" fontId="1" fillId="0" borderId="0" xfId="16" applyNumberFormat="1" applyFont="1" applyAlignment="1" applyProtection="1" quotePrefix="1">
      <alignment horizontal="center"/>
      <protection/>
    </xf>
    <xf numFmtId="4" fontId="6" fillId="0" borderId="7" xfId="16" applyNumberFormat="1" applyFont="1" applyBorder="1" applyAlignment="1" applyProtection="1" quotePrefix="1">
      <alignment horizontal="center" vertical="center"/>
      <protection/>
    </xf>
    <xf numFmtId="4" fontId="6" fillId="0" borderId="8" xfId="16" applyNumberFormat="1" applyFont="1" applyBorder="1" applyAlignment="1" applyProtection="1" quotePrefix="1">
      <alignment horizontal="center" vertical="center"/>
      <protection/>
    </xf>
    <xf numFmtId="4" fontId="6" fillId="0" borderId="5" xfId="16" applyNumberFormat="1" applyFont="1" applyBorder="1" applyAlignment="1" applyProtection="1" quotePrefix="1">
      <alignment horizontal="center" vertical="center"/>
      <protection/>
    </xf>
    <xf numFmtId="4" fontId="6" fillId="0" borderId="9" xfId="16" applyNumberFormat="1" applyFont="1" applyBorder="1" applyAlignment="1" applyProtection="1">
      <alignment horizontal="center" vertical="center" wrapText="1"/>
      <protection/>
    </xf>
    <xf numFmtId="4" fontId="6" fillId="0" borderId="10" xfId="16" applyNumberFormat="1" applyFont="1" applyBorder="1" applyAlignment="1" applyProtection="1">
      <alignment horizontal="center" vertical="center" wrapText="1"/>
      <protection/>
    </xf>
    <xf numFmtId="4" fontId="6" fillId="0" borderId="6" xfId="16" applyNumberFormat="1" applyFont="1" applyBorder="1" applyAlignment="1" applyProtection="1">
      <alignment horizontal="center" vertical="center" wrapText="1"/>
      <protection/>
    </xf>
    <xf numFmtId="4" fontId="6" fillId="0" borderId="11" xfId="16" applyNumberFormat="1" applyFont="1" applyBorder="1" applyAlignment="1" applyProtection="1">
      <alignment horizontal="center" vertical="center"/>
      <protection/>
    </xf>
    <xf numFmtId="4" fontId="6" fillId="0" borderId="12" xfId="16" applyNumberFormat="1" applyFont="1" applyBorder="1" applyAlignment="1" applyProtection="1">
      <alignment horizontal="center" vertical="center"/>
      <protection/>
    </xf>
    <xf numFmtId="4" fontId="6" fillId="0" borderId="13" xfId="16" applyNumberFormat="1" applyFont="1" applyBorder="1" applyAlignment="1" applyProtection="1">
      <alignment horizontal="center" vertical="center"/>
      <protection/>
    </xf>
    <xf numFmtId="4" fontId="6" fillId="0" borderId="14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14" xfId="16" applyNumberFormat="1" applyFont="1" applyBorder="1" applyAlignment="1" applyProtection="1">
      <alignment horizontal="center" vertical="center"/>
      <protection/>
    </xf>
    <xf numFmtId="4" fontId="9" fillId="0" borderId="6" xfId="16" applyNumberFormat="1" applyFont="1" applyBorder="1" applyAlignment="1" applyProtection="1">
      <alignment horizontal="center" vertical="center"/>
      <protection/>
    </xf>
    <xf numFmtId="4" fontId="8" fillId="0" borderId="15" xfId="16" applyNumberFormat="1" applyFont="1" applyBorder="1" applyAlignment="1" applyProtection="1">
      <alignment horizontal="center" vertical="center"/>
      <protection/>
    </xf>
    <xf numFmtId="4" fontId="9" fillId="0" borderId="16" xfId="16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一般_b135_1" xfId="15"/>
    <cellStyle name="一般_乙135資產變賣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="75" zoomScaleNormal="75" zoomScaleSheetLayoutView="100" workbookViewId="0" topLeftCell="A1">
      <selection activeCell="C8" sqref="C8"/>
    </sheetView>
  </sheetViews>
  <sheetFormatPr defaultColWidth="13.25390625" defaultRowHeight="16.5"/>
  <cols>
    <col min="1" max="1" width="30.50390625" style="2" customWidth="1"/>
    <col min="2" max="2" width="21.125" style="2" customWidth="1"/>
    <col min="3" max="3" width="18.25390625" style="2" customWidth="1"/>
    <col min="4" max="4" width="18.875" style="2" customWidth="1"/>
    <col min="5" max="5" width="20.375" style="2" customWidth="1"/>
    <col min="6" max="6" width="19.625" style="2" customWidth="1"/>
    <col min="7" max="7" width="21.75390625" style="2" customWidth="1"/>
    <col min="8" max="8" width="23.375" style="2" customWidth="1"/>
    <col min="9" max="9" width="21.75390625" style="2" customWidth="1"/>
    <col min="10" max="10" width="23.00390625" style="2" customWidth="1"/>
    <col min="11" max="11" width="22.75390625" style="2" customWidth="1"/>
    <col min="12" max="12" width="13.625" style="2" customWidth="1"/>
    <col min="13" max="13" width="5.375" style="1" customWidth="1"/>
    <col min="14" max="14" width="3.125" style="2" customWidth="1"/>
    <col min="15" max="15" width="14.375" style="2" customWidth="1"/>
    <col min="16" max="16" width="5.375" style="2" customWidth="1"/>
    <col min="17" max="16384" width="13.25390625" style="2" customWidth="1"/>
  </cols>
  <sheetData>
    <row r="1" spans="1:12" ht="39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0" customHeight="1" thickBot="1">
      <c r="A2" s="3"/>
      <c r="G2" s="4"/>
      <c r="L2" s="5" t="s">
        <v>0</v>
      </c>
    </row>
    <row r="3" spans="1:13" s="11" customFormat="1" ht="33" customHeight="1">
      <c r="A3" s="82" t="s">
        <v>1</v>
      </c>
      <c r="B3" s="6" t="s">
        <v>2</v>
      </c>
      <c r="C3" s="6"/>
      <c r="D3" s="6"/>
      <c r="E3" s="6"/>
      <c r="F3" s="6"/>
      <c r="G3" s="7"/>
      <c r="H3" s="6"/>
      <c r="I3" s="8"/>
      <c r="J3" s="85" t="s">
        <v>14</v>
      </c>
      <c r="K3" s="6" t="s">
        <v>3</v>
      </c>
      <c r="L3" s="9"/>
      <c r="M3" s="10"/>
    </row>
    <row r="4" spans="1:13" s="15" customFormat="1" ht="32.25" customHeight="1">
      <c r="A4" s="83"/>
      <c r="B4" s="88" t="s">
        <v>4</v>
      </c>
      <c r="C4" s="89"/>
      <c r="D4" s="89"/>
      <c r="E4" s="90"/>
      <c r="F4" s="12" t="s">
        <v>15</v>
      </c>
      <c r="G4" s="12"/>
      <c r="H4" s="13"/>
      <c r="I4" s="91" t="s">
        <v>16</v>
      </c>
      <c r="J4" s="86"/>
      <c r="K4" s="93" t="s">
        <v>5</v>
      </c>
      <c r="L4" s="95" t="s">
        <v>6</v>
      </c>
      <c r="M4" s="14"/>
    </row>
    <row r="5" spans="1:13" s="15" customFormat="1" ht="32.25" customHeight="1" thickBot="1">
      <c r="A5" s="84"/>
      <c r="B5" s="16" t="s">
        <v>7</v>
      </c>
      <c r="C5" s="17" t="s">
        <v>17</v>
      </c>
      <c r="D5" s="18" t="s">
        <v>18</v>
      </c>
      <c r="E5" s="19" t="s">
        <v>19</v>
      </c>
      <c r="F5" s="18" t="s">
        <v>20</v>
      </c>
      <c r="G5" s="20" t="s">
        <v>21</v>
      </c>
      <c r="H5" s="21" t="s">
        <v>22</v>
      </c>
      <c r="I5" s="92"/>
      <c r="J5" s="87"/>
      <c r="K5" s="94"/>
      <c r="L5" s="96"/>
      <c r="M5" s="14"/>
    </row>
    <row r="6" spans="1:13" s="15" customFormat="1" ht="15" customHeight="1">
      <c r="A6" s="22"/>
      <c r="B6" s="23"/>
      <c r="C6" s="24"/>
      <c r="D6" s="24"/>
      <c r="E6" s="24"/>
      <c r="F6" s="23"/>
      <c r="G6" s="23"/>
      <c r="H6" s="23"/>
      <c r="I6" s="23"/>
      <c r="J6" s="25"/>
      <c r="K6" s="26"/>
      <c r="L6" s="26"/>
      <c r="M6" s="14"/>
    </row>
    <row r="7" spans="1:13" s="32" customFormat="1" ht="24.75" customHeight="1">
      <c r="A7" s="27" t="s">
        <v>23</v>
      </c>
      <c r="B7" s="28">
        <f aca="true" t="shared" si="0" ref="B7:J7">B8</f>
        <v>0</v>
      </c>
      <c r="C7" s="28">
        <f t="shared" si="0"/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9">
        <f t="shared" si="0"/>
        <v>0</v>
      </c>
      <c r="J7" s="28">
        <f t="shared" si="0"/>
        <v>0</v>
      </c>
      <c r="K7" s="30">
        <f>I7-J7</f>
        <v>0</v>
      </c>
      <c r="L7" s="30">
        <f>IF(J7=0,"",ABS(K7/J7*100))</f>
      </c>
      <c r="M7" s="31"/>
    </row>
    <row r="8" spans="1:13" s="15" customFormat="1" ht="24.75" customHeight="1">
      <c r="A8" s="33" t="s">
        <v>24</v>
      </c>
      <c r="B8" s="34"/>
      <c r="C8" s="34"/>
      <c r="D8" s="34"/>
      <c r="E8" s="35">
        <f>B8-C8-D8</f>
        <v>0</v>
      </c>
      <c r="F8" s="36"/>
      <c r="G8" s="34"/>
      <c r="H8" s="35">
        <f>F8-G8</f>
        <v>0</v>
      </c>
      <c r="I8" s="34"/>
      <c r="J8" s="34"/>
      <c r="K8" s="35">
        <f>I8-J8</f>
        <v>0</v>
      </c>
      <c r="L8" s="35">
        <f>IF(J8="","",ABS(K8/J8*100))</f>
      </c>
      <c r="M8" s="14"/>
    </row>
    <row r="9" spans="1:13" s="15" customFormat="1" ht="15" customHeight="1">
      <c r="A9" s="37"/>
      <c r="B9" s="38"/>
      <c r="C9" s="38"/>
      <c r="D9" s="38"/>
      <c r="E9" s="39"/>
      <c r="F9" s="38"/>
      <c r="G9" s="38"/>
      <c r="H9" s="40"/>
      <c r="I9" s="40"/>
      <c r="J9" s="38"/>
      <c r="K9" s="40"/>
      <c r="L9" s="38"/>
      <c r="M9" s="14"/>
    </row>
    <row r="10" spans="1:13" s="15" customFormat="1" ht="24.75" customHeight="1">
      <c r="A10" s="41" t="s">
        <v>8</v>
      </c>
      <c r="B10" s="28">
        <f aca="true" t="shared" si="1" ref="B10:K10">SUM(B11:B15)</f>
        <v>3277428629.01</v>
      </c>
      <c r="C10" s="28">
        <f t="shared" si="1"/>
        <v>2631271389.6</v>
      </c>
      <c r="D10" s="28">
        <f t="shared" si="1"/>
        <v>3178631</v>
      </c>
      <c r="E10" s="28">
        <f t="shared" si="1"/>
        <v>642978608.4100002</v>
      </c>
      <c r="F10" s="28">
        <f t="shared" si="1"/>
        <v>7125015643.43</v>
      </c>
      <c r="G10" s="28">
        <f t="shared" si="1"/>
        <v>100463945.57</v>
      </c>
      <c r="H10" s="28">
        <f t="shared" si="1"/>
        <v>7024551697.86</v>
      </c>
      <c r="I10" s="28">
        <f t="shared" si="1"/>
        <v>6609772308.29</v>
      </c>
      <c r="J10" s="28">
        <f t="shared" si="1"/>
        <v>5049289000</v>
      </c>
      <c r="K10" s="28">
        <f t="shared" si="1"/>
        <v>1560483308.29</v>
      </c>
      <c r="L10" s="28">
        <f>IF(J10=0,"",ABS(K10/J10*100))</f>
        <v>30.905010750820562</v>
      </c>
      <c r="M10" s="14"/>
    </row>
    <row r="11" spans="1:13" s="15" customFormat="1" ht="24.75" customHeight="1">
      <c r="A11" s="42" t="s">
        <v>25</v>
      </c>
      <c r="B11" s="43">
        <v>35177667</v>
      </c>
      <c r="C11" s="43">
        <v>12854740</v>
      </c>
      <c r="D11" s="43">
        <v>3178631</v>
      </c>
      <c r="E11" s="38">
        <f>B11-C11-D11</f>
        <v>19144296</v>
      </c>
      <c r="F11" s="43">
        <v>5928264050</v>
      </c>
      <c r="G11" s="43">
        <v>77509943</v>
      </c>
      <c r="H11" s="38">
        <f>F11-G11</f>
        <v>5850754107</v>
      </c>
      <c r="I11" s="43">
        <v>5831609811</v>
      </c>
      <c r="J11" s="43">
        <v>4929829000</v>
      </c>
      <c r="K11" s="38">
        <f>I11-J11</f>
        <v>901780811</v>
      </c>
      <c r="L11" s="38">
        <f>IF(J11="","",ABS(K11/J11*100))</f>
        <v>18.292334500851855</v>
      </c>
      <c r="M11" s="14"/>
    </row>
    <row r="12" spans="1:13" s="47" customFormat="1" ht="24.75" customHeight="1">
      <c r="A12" s="44" t="s">
        <v>26</v>
      </c>
      <c r="B12" s="45">
        <v>2787774159.36</v>
      </c>
      <c r="C12" s="43">
        <v>2369362109.6</v>
      </c>
      <c r="D12" s="45"/>
      <c r="E12" s="38">
        <f>B12-C12-D12</f>
        <v>418412049.7600002</v>
      </c>
      <c r="F12" s="43">
        <v>891410461.43</v>
      </c>
      <c r="G12" s="45">
        <v>53156.57</v>
      </c>
      <c r="H12" s="38">
        <f>F12-G12</f>
        <v>891357304.8599999</v>
      </c>
      <c r="I12" s="43">
        <v>599454641.5</v>
      </c>
      <c r="J12" s="43">
        <v>1930000</v>
      </c>
      <c r="K12" s="38">
        <f>I12-J12</f>
        <v>597524641.5</v>
      </c>
      <c r="L12" s="38">
        <f>IF(J12="","",ABS(K12/J12*100))</f>
        <v>30959.82598445596</v>
      </c>
      <c r="M12" s="46"/>
    </row>
    <row r="13" spans="1:13" s="32" customFormat="1" ht="24.75" customHeight="1">
      <c r="A13" s="42" t="s">
        <v>27</v>
      </c>
      <c r="B13" s="43">
        <v>446444591</v>
      </c>
      <c r="C13" s="43">
        <v>244474411</v>
      </c>
      <c r="D13" s="43"/>
      <c r="E13" s="38">
        <f>B13-C13-D13</f>
        <v>201970180</v>
      </c>
      <c r="F13" s="43">
        <v>257538073</v>
      </c>
      <c r="G13" s="43">
        <v>15617074</v>
      </c>
      <c r="H13" s="38">
        <f>F13-G13</f>
        <v>241920999</v>
      </c>
      <c r="I13" s="43">
        <v>141640651.44</v>
      </c>
      <c r="J13" s="43">
        <v>96694000</v>
      </c>
      <c r="K13" s="38">
        <f>I13-J13</f>
        <v>44946651.44</v>
      </c>
      <c r="L13" s="38">
        <f>IF(J13="","",ABS(K13/J13*100))</f>
        <v>46.483392392495915</v>
      </c>
      <c r="M13" s="31"/>
    </row>
    <row r="14" spans="1:13" s="32" customFormat="1" ht="24.75" customHeight="1">
      <c r="A14" s="42" t="s">
        <v>28</v>
      </c>
      <c r="B14" s="43">
        <v>1652336</v>
      </c>
      <c r="C14" s="43">
        <v>1599496</v>
      </c>
      <c r="D14" s="43"/>
      <c r="E14" s="38">
        <f>B14-C14-D14</f>
        <v>52840</v>
      </c>
      <c r="F14" s="43">
        <v>548571</v>
      </c>
      <c r="G14" s="43"/>
      <c r="H14" s="38">
        <f>F14-G14</f>
        <v>548571</v>
      </c>
      <c r="I14" s="43">
        <v>495731</v>
      </c>
      <c r="J14" s="43"/>
      <c r="K14" s="38">
        <f>I14-J14</f>
        <v>495731</v>
      </c>
      <c r="L14" s="38">
        <f>IF(J14="","",ABS(K14/J14*100))</f>
      </c>
      <c r="M14" s="31"/>
    </row>
    <row r="15" spans="1:256" s="50" customFormat="1" ht="24.75" customHeight="1">
      <c r="A15" s="44" t="s">
        <v>29</v>
      </c>
      <c r="B15" s="43">
        <v>6379875.65</v>
      </c>
      <c r="C15" s="43">
        <v>2980633</v>
      </c>
      <c r="D15" s="43"/>
      <c r="E15" s="38">
        <f>B15-C15-D15</f>
        <v>3399242.6500000004</v>
      </c>
      <c r="F15" s="43">
        <v>47254488</v>
      </c>
      <c r="G15" s="43">
        <v>7283772</v>
      </c>
      <c r="H15" s="38">
        <f>F15-G15</f>
        <v>39970716</v>
      </c>
      <c r="I15" s="43">
        <v>36571473.35</v>
      </c>
      <c r="J15" s="43">
        <v>20836000</v>
      </c>
      <c r="K15" s="38">
        <f>I15-J15</f>
        <v>15735473.350000001</v>
      </c>
      <c r="L15" s="38">
        <f>IF(J15="","",ABS(K15/J15*100))</f>
        <v>75.52060544250337</v>
      </c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  <c r="CC15" s="48"/>
      <c r="CD15" s="49"/>
      <c r="CE15" s="48"/>
      <c r="CF15" s="49"/>
      <c r="CG15" s="48"/>
      <c r="CH15" s="49"/>
      <c r="CI15" s="48"/>
      <c r="CJ15" s="49"/>
      <c r="CK15" s="48"/>
      <c r="CL15" s="49"/>
      <c r="CM15" s="48"/>
      <c r="CN15" s="49"/>
      <c r="CO15" s="48"/>
      <c r="CP15" s="49"/>
      <c r="CQ15" s="48"/>
      <c r="CR15" s="49"/>
      <c r="CS15" s="48"/>
      <c r="CT15" s="49"/>
      <c r="CU15" s="48"/>
      <c r="CV15" s="49"/>
      <c r="CW15" s="48"/>
      <c r="CX15" s="49"/>
      <c r="CY15" s="48"/>
      <c r="CZ15" s="49"/>
      <c r="DA15" s="48"/>
      <c r="DB15" s="49"/>
      <c r="DC15" s="48"/>
      <c r="DD15" s="49"/>
      <c r="DE15" s="48"/>
      <c r="DF15" s="49"/>
      <c r="DG15" s="48"/>
      <c r="DH15" s="49"/>
      <c r="DI15" s="48"/>
      <c r="DJ15" s="49"/>
      <c r="DK15" s="48"/>
      <c r="DL15" s="49"/>
      <c r="DM15" s="48"/>
      <c r="DN15" s="49"/>
      <c r="DO15" s="48"/>
      <c r="DP15" s="49"/>
      <c r="DQ15" s="48"/>
      <c r="DR15" s="49"/>
      <c r="DS15" s="48"/>
      <c r="DT15" s="49"/>
      <c r="DU15" s="48"/>
      <c r="DV15" s="49"/>
      <c r="DW15" s="48"/>
      <c r="DX15" s="49"/>
      <c r="DY15" s="48"/>
      <c r="DZ15" s="49"/>
      <c r="EA15" s="48"/>
      <c r="EB15" s="49"/>
      <c r="EC15" s="48"/>
      <c r="ED15" s="49"/>
      <c r="EE15" s="48"/>
      <c r="EF15" s="49"/>
      <c r="EG15" s="48"/>
      <c r="EH15" s="49"/>
      <c r="EI15" s="48"/>
      <c r="EJ15" s="49"/>
      <c r="EK15" s="48"/>
      <c r="EL15" s="49"/>
      <c r="EM15" s="48"/>
      <c r="EN15" s="49"/>
      <c r="EO15" s="48"/>
      <c r="EP15" s="49"/>
      <c r="EQ15" s="48"/>
      <c r="ER15" s="49"/>
      <c r="ES15" s="48"/>
      <c r="ET15" s="49"/>
      <c r="EU15" s="48"/>
      <c r="EV15" s="49"/>
      <c r="EW15" s="48"/>
      <c r="EX15" s="49"/>
      <c r="EY15" s="48"/>
      <c r="EZ15" s="49"/>
      <c r="FA15" s="48"/>
      <c r="FB15" s="49"/>
      <c r="FC15" s="48"/>
      <c r="FD15" s="49"/>
      <c r="FE15" s="48"/>
      <c r="FF15" s="49"/>
      <c r="FG15" s="48"/>
      <c r="FH15" s="49"/>
      <c r="FI15" s="48"/>
      <c r="FJ15" s="49"/>
      <c r="FK15" s="48"/>
      <c r="FL15" s="49"/>
      <c r="FM15" s="48"/>
      <c r="FN15" s="49"/>
      <c r="FO15" s="48"/>
      <c r="FP15" s="49"/>
      <c r="FQ15" s="48"/>
      <c r="FR15" s="49"/>
      <c r="FS15" s="48"/>
      <c r="FT15" s="49"/>
      <c r="FU15" s="48"/>
      <c r="FV15" s="49"/>
      <c r="FW15" s="48"/>
      <c r="FX15" s="49"/>
      <c r="FY15" s="48"/>
      <c r="FZ15" s="49"/>
      <c r="GA15" s="48"/>
      <c r="GB15" s="49"/>
      <c r="GC15" s="48"/>
      <c r="GD15" s="49"/>
      <c r="GE15" s="48"/>
      <c r="GF15" s="49"/>
      <c r="GG15" s="48"/>
      <c r="GH15" s="49"/>
      <c r="GI15" s="48"/>
      <c r="GJ15" s="49"/>
      <c r="GK15" s="48"/>
      <c r="GL15" s="49"/>
      <c r="GM15" s="48"/>
      <c r="GN15" s="49"/>
      <c r="GO15" s="48"/>
      <c r="GP15" s="49"/>
      <c r="GQ15" s="48"/>
      <c r="GR15" s="49"/>
      <c r="GS15" s="48"/>
      <c r="GT15" s="49"/>
      <c r="GU15" s="48"/>
      <c r="GV15" s="49"/>
      <c r="GW15" s="48"/>
      <c r="GX15" s="49"/>
      <c r="GY15" s="48"/>
      <c r="GZ15" s="49"/>
      <c r="HA15" s="48"/>
      <c r="HB15" s="49"/>
      <c r="HC15" s="48"/>
      <c r="HD15" s="49"/>
      <c r="HE15" s="48"/>
      <c r="HF15" s="49"/>
      <c r="HG15" s="48"/>
      <c r="HH15" s="49"/>
      <c r="HI15" s="48"/>
      <c r="HJ15" s="49"/>
      <c r="HK15" s="48"/>
      <c r="HL15" s="49"/>
      <c r="HM15" s="48"/>
      <c r="HN15" s="49"/>
      <c r="HO15" s="48"/>
      <c r="HP15" s="49"/>
      <c r="HQ15" s="48"/>
      <c r="HR15" s="49"/>
      <c r="HS15" s="48"/>
      <c r="HT15" s="49"/>
      <c r="HU15" s="48"/>
      <c r="HV15" s="49"/>
      <c r="HW15" s="48"/>
      <c r="HX15" s="49"/>
      <c r="HY15" s="48"/>
      <c r="HZ15" s="49"/>
      <c r="IA15" s="48"/>
      <c r="IB15" s="49"/>
      <c r="IC15" s="48"/>
      <c r="ID15" s="49"/>
      <c r="IE15" s="48"/>
      <c r="IF15" s="49"/>
      <c r="IG15" s="48"/>
      <c r="IH15" s="49"/>
      <c r="II15" s="48"/>
      <c r="IJ15" s="49"/>
      <c r="IK15" s="48"/>
      <c r="IL15" s="49"/>
      <c r="IM15" s="48"/>
      <c r="IN15" s="49"/>
      <c r="IO15" s="48"/>
      <c r="IP15" s="49"/>
      <c r="IQ15" s="48"/>
      <c r="IR15" s="49"/>
      <c r="IS15" s="48"/>
      <c r="IT15" s="49"/>
      <c r="IU15" s="48"/>
      <c r="IV15" s="49"/>
    </row>
    <row r="16" spans="1:256" s="54" customFormat="1" ht="15" customHeight="1">
      <c r="A16" s="51"/>
      <c r="B16" s="39"/>
      <c r="C16" s="38"/>
      <c r="D16" s="38"/>
      <c r="E16" s="52"/>
      <c r="F16" s="38"/>
      <c r="G16" s="39"/>
      <c r="H16" s="35"/>
      <c r="I16" s="35"/>
      <c r="J16" s="38"/>
      <c r="K16" s="35"/>
      <c r="L16" s="38"/>
      <c r="M16" s="51"/>
      <c r="N16" s="53"/>
      <c r="O16" s="51"/>
      <c r="P16" s="53"/>
      <c r="Q16" s="51"/>
      <c r="R16" s="53"/>
      <c r="S16" s="51"/>
      <c r="T16" s="53"/>
      <c r="U16" s="51"/>
      <c r="V16" s="53"/>
      <c r="W16" s="51"/>
      <c r="X16" s="53"/>
      <c r="Y16" s="51"/>
      <c r="Z16" s="53"/>
      <c r="AA16" s="51"/>
      <c r="AB16" s="53"/>
      <c r="AC16" s="51"/>
      <c r="AD16" s="53"/>
      <c r="AE16" s="51"/>
      <c r="AF16" s="53"/>
      <c r="AG16" s="51"/>
      <c r="AH16" s="53"/>
      <c r="AI16" s="51"/>
      <c r="AJ16" s="53"/>
      <c r="AK16" s="51"/>
      <c r="AL16" s="53"/>
      <c r="AM16" s="51"/>
      <c r="AN16" s="53"/>
      <c r="AO16" s="51"/>
      <c r="AP16" s="53"/>
      <c r="AQ16" s="51"/>
      <c r="AR16" s="53"/>
      <c r="AS16" s="51"/>
      <c r="AT16" s="53"/>
      <c r="AU16" s="51"/>
      <c r="AV16" s="53"/>
      <c r="AW16" s="51"/>
      <c r="AX16" s="53"/>
      <c r="AY16" s="51"/>
      <c r="AZ16" s="53"/>
      <c r="BA16" s="51"/>
      <c r="BB16" s="53"/>
      <c r="BC16" s="51"/>
      <c r="BD16" s="53"/>
      <c r="BE16" s="51"/>
      <c r="BF16" s="53"/>
      <c r="BG16" s="51"/>
      <c r="BH16" s="53"/>
      <c r="BI16" s="51"/>
      <c r="BJ16" s="53"/>
      <c r="BK16" s="51"/>
      <c r="BL16" s="53"/>
      <c r="BM16" s="51"/>
      <c r="BN16" s="53"/>
      <c r="BO16" s="51"/>
      <c r="BP16" s="53"/>
      <c r="BQ16" s="51"/>
      <c r="BR16" s="53"/>
      <c r="BS16" s="51"/>
      <c r="BT16" s="53"/>
      <c r="BU16" s="51"/>
      <c r="BV16" s="53"/>
      <c r="BW16" s="51"/>
      <c r="BX16" s="53"/>
      <c r="BY16" s="51"/>
      <c r="BZ16" s="53"/>
      <c r="CA16" s="51"/>
      <c r="CB16" s="53"/>
      <c r="CC16" s="51"/>
      <c r="CD16" s="53"/>
      <c r="CE16" s="51"/>
      <c r="CF16" s="53"/>
      <c r="CG16" s="51"/>
      <c r="CH16" s="53"/>
      <c r="CI16" s="51"/>
      <c r="CJ16" s="53"/>
      <c r="CK16" s="51"/>
      <c r="CL16" s="53"/>
      <c r="CM16" s="51"/>
      <c r="CN16" s="53"/>
      <c r="CO16" s="51"/>
      <c r="CP16" s="53"/>
      <c r="CQ16" s="51"/>
      <c r="CR16" s="53"/>
      <c r="CS16" s="51"/>
      <c r="CT16" s="53"/>
      <c r="CU16" s="51"/>
      <c r="CV16" s="53"/>
      <c r="CW16" s="51"/>
      <c r="CX16" s="53"/>
      <c r="CY16" s="51"/>
      <c r="CZ16" s="53"/>
      <c r="DA16" s="51"/>
      <c r="DB16" s="53"/>
      <c r="DC16" s="51"/>
      <c r="DD16" s="53"/>
      <c r="DE16" s="51"/>
      <c r="DF16" s="53"/>
      <c r="DG16" s="51"/>
      <c r="DH16" s="53"/>
      <c r="DI16" s="51"/>
      <c r="DJ16" s="53"/>
      <c r="DK16" s="51"/>
      <c r="DL16" s="53"/>
      <c r="DM16" s="51"/>
      <c r="DN16" s="53"/>
      <c r="DO16" s="51"/>
      <c r="DP16" s="53"/>
      <c r="DQ16" s="51"/>
      <c r="DR16" s="53"/>
      <c r="DS16" s="51"/>
      <c r="DT16" s="53"/>
      <c r="DU16" s="51"/>
      <c r="DV16" s="53"/>
      <c r="DW16" s="51"/>
      <c r="DX16" s="53"/>
      <c r="DY16" s="51"/>
      <c r="DZ16" s="53"/>
      <c r="EA16" s="51"/>
      <c r="EB16" s="53"/>
      <c r="EC16" s="51"/>
      <c r="ED16" s="53"/>
      <c r="EE16" s="51"/>
      <c r="EF16" s="53"/>
      <c r="EG16" s="51"/>
      <c r="EH16" s="53"/>
      <c r="EI16" s="51"/>
      <c r="EJ16" s="53"/>
      <c r="EK16" s="51"/>
      <c r="EL16" s="53"/>
      <c r="EM16" s="51"/>
      <c r="EN16" s="53"/>
      <c r="EO16" s="51"/>
      <c r="EP16" s="53"/>
      <c r="EQ16" s="51"/>
      <c r="ER16" s="53"/>
      <c r="ES16" s="51"/>
      <c r="ET16" s="53"/>
      <c r="EU16" s="51"/>
      <c r="EV16" s="53"/>
      <c r="EW16" s="51"/>
      <c r="EX16" s="53"/>
      <c r="EY16" s="51"/>
      <c r="EZ16" s="53"/>
      <c r="FA16" s="51"/>
      <c r="FB16" s="53"/>
      <c r="FC16" s="51"/>
      <c r="FD16" s="53"/>
      <c r="FE16" s="51"/>
      <c r="FF16" s="53"/>
      <c r="FG16" s="51"/>
      <c r="FH16" s="53"/>
      <c r="FI16" s="51"/>
      <c r="FJ16" s="53"/>
      <c r="FK16" s="51"/>
      <c r="FL16" s="53"/>
      <c r="FM16" s="51"/>
      <c r="FN16" s="53"/>
      <c r="FO16" s="51"/>
      <c r="FP16" s="53"/>
      <c r="FQ16" s="51"/>
      <c r="FR16" s="53"/>
      <c r="FS16" s="51"/>
      <c r="FT16" s="53"/>
      <c r="FU16" s="51"/>
      <c r="FV16" s="53"/>
      <c r="FW16" s="51"/>
      <c r="FX16" s="53"/>
      <c r="FY16" s="51"/>
      <c r="FZ16" s="53"/>
      <c r="GA16" s="51"/>
      <c r="GB16" s="53"/>
      <c r="GC16" s="51"/>
      <c r="GD16" s="53"/>
      <c r="GE16" s="51"/>
      <c r="GF16" s="53"/>
      <c r="GG16" s="51"/>
      <c r="GH16" s="53"/>
      <c r="GI16" s="51"/>
      <c r="GJ16" s="53"/>
      <c r="GK16" s="51"/>
      <c r="GL16" s="53"/>
      <c r="GM16" s="51"/>
      <c r="GN16" s="53"/>
      <c r="GO16" s="51"/>
      <c r="GP16" s="53"/>
      <c r="GQ16" s="51"/>
      <c r="GR16" s="53"/>
      <c r="GS16" s="51"/>
      <c r="GT16" s="53"/>
      <c r="GU16" s="51"/>
      <c r="GV16" s="53"/>
      <c r="GW16" s="51"/>
      <c r="GX16" s="53"/>
      <c r="GY16" s="51"/>
      <c r="GZ16" s="53"/>
      <c r="HA16" s="51"/>
      <c r="HB16" s="53"/>
      <c r="HC16" s="51"/>
      <c r="HD16" s="53"/>
      <c r="HE16" s="51"/>
      <c r="HF16" s="53"/>
      <c r="HG16" s="51"/>
      <c r="HH16" s="53"/>
      <c r="HI16" s="51"/>
      <c r="HJ16" s="53"/>
      <c r="HK16" s="51"/>
      <c r="HL16" s="53"/>
      <c r="HM16" s="51"/>
      <c r="HN16" s="53"/>
      <c r="HO16" s="51"/>
      <c r="HP16" s="53"/>
      <c r="HQ16" s="51"/>
      <c r="HR16" s="53"/>
      <c r="HS16" s="51"/>
      <c r="HT16" s="53"/>
      <c r="HU16" s="51"/>
      <c r="HV16" s="53"/>
      <c r="HW16" s="51"/>
      <c r="HX16" s="53"/>
      <c r="HY16" s="51"/>
      <c r="HZ16" s="53"/>
      <c r="IA16" s="51"/>
      <c r="IB16" s="53"/>
      <c r="IC16" s="51"/>
      <c r="ID16" s="53"/>
      <c r="IE16" s="51"/>
      <c r="IF16" s="53"/>
      <c r="IG16" s="51"/>
      <c r="IH16" s="53"/>
      <c r="II16" s="51"/>
      <c r="IJ16" s="53"/>
      <c r="IK16" s="51"/>
      <c r="IL16" s="53"/>
      <c r="IM16" s="51"/>
      <c r="IN16" s="53"/>
      <c r="IO16" s="51"/>
      <c r="IP16" s="53"/>
      <c r="IQ16" s="51"/>
      <c r="IR16" s="53"/>
      <c r="IS16" s="51"/>
      <c r="IT16" s="53"/>
      <c r="IU16" s="51"/>
      <c r="IV16" s="53"/>
    </row>
    <row r="17" spans="1:13" s="32" customFormat="1" ht="24.75" customHeight="1">
      <c r="A17" s="41" t="s">
        <v>9</v>
      </c>
      <c r="B17" s="28">
        <f aca="true" t="shared" si="2" ref="B17:K17">SUM(B18:B23)</f>
        <v>1698600024.72</v>
      </c>
      <c r="C17" s="28">
        <f t="shared" si="2"/>
        <v>11501799.350000001</v>
      </c>
      <c r="D17" s="28">
        <f t="shared" si="2"/>
        <v>0</v>
      </c>
      <c r="E17" s="28">
        <f t="shared" si="2"/>
        <v>1687098225.3700001</v>
      </c>
      <c r="F17" s="28">
        <f t="shared" si="2"/>
        <v>4612779236</v>
      </c>
      <c r="G17" s="28">
        <f t="shared" si="2"/>
        <v>89590252</v>
      </c>
      <c r="H17" s="28">
        <f t="shared" si="2"/>
        <v>4523188984</v>
      </c>
      <c r="I17" s="28">
        <f t="shared" si="2"/>
        <v>3030156147.63</v>
      </c>
      <c r="J17" s="28">
        <f t="shared" si="2"/>
        <v>1190346000</v>
      </c>
      <c r="K17" s="28">
        <f t="shared" si="2"/>
        <v>1839810147.63</v>
      </c>
      <c r="L17" s="28">
        <f>IF(J17=0,"",ABS(K17/J17*100))</f>
        <v>154.56095518697924</v>
      </c>
      <c r="M17" s="31"/>
    </row>
    <row r="18" spans="1:13" s="15" customFormat="1" ht="24.75" customHeight="1">
      <c r="A18" s="55" t="s">
        <v>30</v>
      </c>
      <c r="B18" s="43"/>
      <c r="C18" s="43"/>
      <c r="D18" s="43"/>
      <c r="E18" s="38">
        <f aca="true" t="shared" si="3" ref="E18:E23">B18-C18-D18</f>
        <v>0</v>
      </c>
      <c r="F18" s="43"/>
      <c r="G18" s="43"/>
      <c r="H18" s="38">
        <f aca="true" t="shared" si="4" ref="H18:H23">F18-G18</f>
        <v>0</v>
      </c>
      <c r="I18" s="43"/>
      <c r="J18" s="43"/>
      <c r="K18" s="38">
        <f aca="true" t="shared" si="5" ref="K18:K23">I18-J18</f>
        <v>0</v>
      </c>
      <c r="L18" s="38">
        <f aca="true" t="shared" si="6" ref="L18:L23">IF(J18="","",ABS(K18/J18*100))</f>
      </c>
      <c r="M18" s="14"/>
    </row>
    <row r="19" spans="1:22" s="50" customFormat="1" ht="24.75" customHeight="1">
      <c r="A19" s="56" t="s">
        <v>31</v>
      </c>
      <c r="B19" s="43"/>
      <c r="C19" s="43"/>
      <c r="D19" s="43"/>
      <c r="E19" s="38">
        <f t="shared" si="3"/>
        <v>0</v>
      </c>
      <c r="F19" s="43"/>
      <c r="G19" s="43"/>
      <c r="H19" s="38">
        <f t="shared" si="4"/>
        <v>0</v>
      </c>
      <c r="I19" s="43"/>
      <c r="J19" s="43"/>
      <c r="K19" s="38">
        <f t="shared" si="5"/>
        <v>0</v>
      </c>
      <c r="L19" s="38">
        <f t="shared" si="6"/>
      </c>
      <c r="M19" s="57"/>
      <c r="N19" s="57"/>
      <c r="P19" s="57"/>
      <c r="Q19" s="57"/>
      <c r="R19" s="57"/>
      <c r="T19" s="57"/>
      <c r="U19" s="57"/>
      <c r="V19" s="57"/>
    </row>
    <row r="20" spans="1:22" s="62" customFormat="1" ht="24.75" customHeight="1">
      <c r="A20" s="79" t="s">
        <v>32</v>
      </c>
      <c r="B20" s="59">
        <v>1356646747.92</v>
      </c>
      <c r="C20" s="59">
        <v>9949840.55</v>
      </c>
      <c r="D20" s="59"/>
      <c r="E20" s="38">
        <f t="shared" si="3"/>
        <v>1346696907.3700001</v>
      </c>
      <c r="F20" s="59">
        <v>3992121492</v>
      </c>
      <c r="G20" s="59"/>
      <c r="H20" s="38">
        <f t="shared" si="4"/>
        <v>3992121492</v>
      </c>
      <c r="I20" s="59">
        <v>2645424584.63</v>
      </c>
      <c r="J20" s="59">
        <v>825997000</v>
      </c>
      <c r="K20" s="38">
        <f t="shared" si="5"/>
        <v>1819427584.63</v>
      </c>
      <c r="L20" s="38">
        <f t="shared" si="6"/>
        <v>220.27048338311158</v>
      </c>
      <c r="M20" s="61"/>
      <c r="N20" s="61"/>
      <c r="P20" s="61"/>
      <c r="Q20" s="61"/>
      <c r="R20" s="61"/>
      <c r="T20" s="61"/>
      <c r="U20" s="61"/>
      <c r="V20" s="61"/>
    </row>
    <row r="21" spans="1:22" s="62" customFormat="1" ht="24.75" customHeight="1">
      <c r="A21" s="58" t="s">
        <v>33</v>
      </c>
      <c r="B21" s="59">
        <v>333959468.8</v>
      </c>
      <c r="C21" s="59">
        <v>1551958.8</v>
      </c>
      <c r="D21" s="59"/>
      <c r="E21" s="60">
        <f t="shared" si="3"/>
        <v>332407510</v>
      </c>
      <c r="F21" s="59">
        <v>605012129</v>
      </c>
      <c r="G21" s="59">
        <v>89590252</v>
      </c>
      <c r="H21" s="60">
        <f t="shared" si="4"/>
        <v>515421877</v>
      </c>
      <c r="I21" s="63">
        <v>377079756</v>
      </c>
      <c r="J21" s="59">
        <v>364349000</v>
      </c>
      <c r="K21" s="60">
        <f t="shared" si="5"/>
        <v>12730756</v>
      </c>
      <c r="L21" s="60">
        <f t="shared" si="6"/>
        <v>3.4941103173056605</v>
      </c>
      <c r="M21" s="61"/>
      <c r="N21" s="61"/>
      <c r="P21" s="61"/>
      <c r="Q21" s="61"/>
      <c r="R21" s="61"/>
      <c r="T21" s="61"/>
      <c r="U21" s="61"/>
      <c r="V21" s="61"/>
    </row>
    <row r="22" spans="1:22" s="32" customFormat="1" ht="24.75" customHeight="1">
      <c r="A22" s="42" t="s">
        <v>34</v>
      </c>
      <c r="B22" s="43"/>
      <c r="C22" s="43"/>
      <c r="D22" s="43"/>
      <c r="E22" s="38">
        <f t="shared" si="3"/>
        <v>0</v>
      </c>
      <c r="F22" s="43"/>
      <c r="G22" s="43"/>
      <c r="H22" s="38">
        <f t="shared" si="4"/>
        <v>0</v>
      </c>
      <c r="I22" s="43"/>
      <c r="J22" s="43"/>
      <c r="K22" s="38">
        <f t="shared" si="5"/>
        <v>0</v>
      </c>
      <c r="L22" s="38">
        <f t="shared" si="6"/>
      </c>
      <c r="M22" s="31"/>
      <c r="N22" s="31"/>
      <c r="P22" s="31"/>
      <c r="Q22" s="31"/>
      <c r="R22" s="31"/>
      <c r="T22" s="31"/>
      <c r="U22" s="31"/>
      <c r="V22" s="31"/>
    </row>
    <row r="23" spans="1:22" s="32" customFormat="1" ht="24.75" customHeight="1">
      <c r="A23" s="42" t="s">
        <v>35</v>
      </c>
      <c r="B23" s="43">
        <v>7993808</v>
      </c>
      <c r="C23" s="43"/>
      <c r="D23" s="43"/>
      <c r="E23" s="38">
        <f t="shared" si="3"/>
        <v>7993808</v>
      </c>
      <c r="F23" s="43">
        <v>15645615</v>
      </c>
      <c r="G23" s="43"/>
      <c r="H23" s="38">
        <f t="shared" si="4"/>
        <v>15645615</v>
      </c>
      <c r="I23" s="43">
        <v>7651807</v>
      </c>
      <c r="J23" s="43"/>
      <c r="K23" s="38">
        <f t="shared" si="5"/>
        <v>7651807</v>
      </c>
      <c r="L23" s="38">
        <f t="shared" si="6"/>
      </c>
      <c r="M23" s="31"/>
      <c r="N23" s="31"/>
      <c r="P23" s="31"/>
      <c r="Q23" s="31"/>
      <c r="R23" s="31"/>
      <c r="T23" s="31"/>
      <c r="U23" s="31"/>
      <c r="V23" s="31"/>
    </row>
    <row r="24" spans="1:22" s="15" customFormat="1" ht="15" customHeight="1">
      <c r="A24" s="55"/>
      <c r="B24" s="38"/>
      <c r="C24" s="38"/>
      <c r="D24" s="38"/>
      <c r="E24" s="52"/>
      <c r="F24" s="38"/>
      <c r="G24" s="38"/>
      <c r="H24" s="35"/>
      <c r="I24" s="35"/>
      <c r="J24" s="38"/>
      <c r="K24" s="35"/>
      <c r="L24" s="38"/>
      <c r="M24" s="14"/>
      <c r="N24" s="14"/>
      <c r="P24" s="14"/>
      <c r="Q24" s="14"/>
      <c r="R24" s="14"/>
      <c r="T24" s="14"/>
      <c r="U24" s="14"/>
      <c r="V24" s="14"/>
    </row>
    <row r="25" spans="1:13" s="32" customFormat="1" ht="24.75" customHeight="1">
      <c r="A25" s="41" t="s">
        <v>10</v>
      </c>
      <c r="B25" s="28">
        <f aca="true" t="shared" si="7" ref="B25:K25">SUM(B26:B31)</f>
        <v>4576200176.9</v>
      </c>
      <c r="C25" s="28">
        <f t="shared" si="7"/>
        <v>2972570955.1</v>
      </c>
      <c r="D25" s="28">
        <f t="shared" si="7"/>
        <v>2438411.8</v>
      </c>
      <c r="E25" s="28">
        <f t="shared" si="7"/>
        <v>1601190810</v>
      </c>
      <c r="F25" s="28">
        <f t="shared" si="7"/>
        <v>3735496053</v>
      </c>
      <c r="G25" s="28">
        <f t="shared" si="7"/>
        <v>0</v>
      </c>
      <c r="H25" s="28">
        <f t="shared" si="7"/>
        <v>3735496053</v>
      </c>
      <c r="I25" s="28">
        <f t="shared" si="7"/>
        <v>2134305243</v>
      </c>
      <c r="J25" s="28">
        <f t="shared" si="7"/>
        <v>2334959000</v>
      </c>
      <c r="K25" s="28">
        <f t="shared" si="7"/>
        <v>-200653757</v>
      </c>
      <c r="L25" s="28">
        <f>IF(J25=0,"",ABS(K25/J25*100))</f>
        <v>8.59345954254443</v>
      </c>
      <c r="M25" s="64"/>
    </row>
    <row r="26" spans="1:13" s="32" customFormat="1" ht="24.75" customHeight="1">
      <c r="A26" s="80" t="s">
        <v>36</v>
      </c>
      <c r="B26" s="65"/>
      <c r="C26" s="65"/>
      <c r="D26" s="65"/>
      <c r="E26" s="38">
        <f aca="true" t="shared" si="8" ref="E26:E31">B26-C26-D26</f>
        <v>0</v>
      </c>
      <c r="F26" s="65"/>
      <c r="G26" s="65"/>
      <c r="H26" s="38">
        <f aca="true" t="shared" si="9" ref="H26:H31">F26-G26</f>
        <v>0</v>
      </c>
      <c r="I26" s="65"/>
      <c r="J26" s="65"/>
      <c r="K26" s="38">
        <f aca="true" t="shared" si="10" ref="K26:K31">I26-J26</f>
        <v>0</v>
      </c>
      <c r="L26" s="38">
        <f aca="true" t="shared" si="11" ref="L26:L31">IF(J26="","",ABS(K26/J26*100))</f>
      </c>
      <c r="M26" s="64"/>
    </row>
    <row r="27" spans="1:22" s="32" customFormat="1" ht="24.75" customHeight="1">
      <c r="A27" s="42" t="s">
        <v>37</v>
      </c>
      <c r="B27" s="43">
        <v>23866477.9</v>
      </c>
      <c r="C27" s="43">
        <v>6831602.1</v>
      </c>
      <c r="D27" s="43">
        <v>2438411.8</v>
      </c>
      <c r="E27" s="38">
        <f t="shared" si="8"/>
        <v>14596463.999999996</v>
      </c>
      <c r="F27" s="43">
        <v>1307053229</v>
      </c>
      <c r="G27" s="43"/>
      <c r="H27" s="38">
        <f t="shared" si="9"/>
        <v>1307053229</v>
      </c>
      <c r="I27" s="43">
        <v>1292456765</v>
      </c>
      <c r="J27" s="43">
        <v>2169630000</v>
      </c>
      <c r="K27" s="38">
        <f t="shared" si="10"/>
        <v>-877173235</v>
      </c>
      <c r="L27" s="38">
        <f t="shared" si="11"/>
        <v>40.42962325373451</v>
      </c>
      <c r="M27" s="31"/>
      <c r="N27" s="31"/>
      <c r="P27" s="31"/>
      <c r="Q27" s="31"/>
      <c r="R27" s="31"/>
      <c r="T27" s="31"/>
      <c r="U27" s="31"/>
      <c r="V27" s="31"/>
    </row>
    <row r="28" spans="1:22" s="67" customFormat="1" ht="24.75" customHeight="1">
      <c r="A28" s="42" t="s">
        <v>38</v>
      </c>
      <c r="B28" s="59">
        <v>3393932252</v>
      </c>
      <c r="C28" s="59">
        <v>2506702763</v>
      </c>
      <c r="D28" s="59"/>
      <c r="E28" s="60">
        <f t="shared" si="8"/>
        <v>887229489</v>
      </c>
      <c r="F28" s="59">
        <v>1686034120</v>
      </c>
      <c r="G28" s="59"/>
      <c r="H28" s="60">
        <f t="shared" si="9"/>
        <v>1686034120</v>
      </c>
      <c r="I28" s="59">
        <v>798804631</v>
      </c>
      <c r="J28" s="59">
        <v>160579000</v>
      </c>
      <c r="K28" s="60">
        <f t="shared" si="10"/>
        <v>638225631</v>
      </c>
      <c r="L28" s="60">
        <f t="shared" si="11"/>
        <v>397.45273728196094</v>
      </c>
      <c r="M28" s="66"/>
      <c r="N28" s="66"/>
      <c r="P28" s="66"/>
      <c r="Q28" s="66"/>
      <c r="R28" s="66"/>
      <c r="T28" s="66"/>
      <c r="U28" s="66"/>
      <c r="V28" s="66"/>
    </row>
    <row r="29" spans="1:22" s="32" customFormat="1" ht="24.75" customHeight="1">
      <c r="A29" s="68" t="s">
        <v>39</v>
      </c>
      <c r="B29" s="43">
        <v>580449205</v>
      </c>
      <c r="C29" s="43">
        <v>439803332</v>
      </c>
      <c r="D29" s="43"/>
      <c r="E29" s="38">
        <f t="shared" si="8"/>
        <v>140645873</v>
      </c>
      <c r="F29" s="43">
        <v>177113597</v>
      </c>
      <c r="G29" s="43"/>
      <c r="H29" s="38">
        <f t="shared" si="9"/>
        <v>177113597</v>
      </c>
      <c r="I29" s="43">
        <v>36467724</v>
      </c>
      <c r="J29" s="43">
        <v>4750000</v>
      </c>
      <c r="K29" s="38">
        <f t="shared" si="10"/>
        <v>31717724</v>
      </c>
      <c r="L29" s="38">
        <f t="shared" si="11"/>
        <v>667.7415578947368</v>
      </c>
      <c r="M29" s="31"/>
      <c r="N29" s="31"/>
      <c r="P29" s="31"/>
      <c r="Q29" s="31"/>
      <c r="R29" s="31"/>
      <c r="T29" s="31"/>
      <c r="U29" s="31"/>
      <c r="V29" s="31"/>
    </row>
    <row r="30" spans="1:22" s="32" customFormat="1" ht="24.75" customHeight="1">
      <c r="A30" s="42" t="s">
        <v>40</v>
      </c>
      <c r="B30" s="43">
        <v>577952242</v>
      </c>
      <c r="C30" s="43">
        <v>19233258</v>
      </c>
      <c r="D30" s="43"/>
      <c r="E30" s="38">
        <f t="shared" si="8"/>
        <v>558718984</v>
      </c>
      <c r="F30" s="43">
        <v>565295107</v>
      </c>
      <c r="G30" s="43"/>
      <c r="H30" s="38">
        <f t="shared" si="9"/>
        <v>565295107</v>
      </c>
      <c r="I30" s="43">
        <v>6576123</v>
      </c>
      <c r="J30" s="43"/>
      <c r="K30" s="38">
        <f t="shared" si="10"/>
        <v>6576123</v>
      </c>
      <c r="L30" s="38">
        <f t="shared" si="11"/>
      </c>
      <c r="M30" s="31"/>
      <c r="N30" s="31"/>
      <c r="P30" s="31"/>
      <c r="Q30" s="31"/>
      <c r="R30" s="31"/>
      <c r="T30" s="31"/>
      <c r="U30" s="31"/>
      <c r="V30" s="31"/>
    </row>
    <row r="31" spans="1:22" s="32" customFormat="1" ht="24.75" customHeight="1">
      <c r="A31" s="42" t="s">
        <v>41</v>
      </c>
      <c r="B31" s="43"/>
      <c r="C31" s="43"/>
      <c r="D31" s="43"/>
      <c r="E31" s="38">
        <f t="shared" si="8"/>
        <v>0</v>
      </c>
      <c r="F31" s="43"/>
      <c r="G31" s="43"/>
      <c r="H31" s="38">
        <f t="shared" si="9"/>
        <v>0</v>
      </c>
      <c r="I31" s="43"/>
      <c r="J31" s="43"/>
      <c r="K31" s="38">
        <f t="shared" si="10"/>
        <v>0</v>
      </c>
      <c r="L31" s="38">
        <f t="shared" si="11"/>
      </c>
      <c r="M31" s="31"/>
      <c r="N31" s="31"/>
      <c r="P31" s="31"/>
      <c r="Q31" s="31"/>
      <c r="R31" s="31"/>
      <c r="T31" s="31"/>
      <c r="U31" s="31"/>
      <c r="V31" s="31"/>
    </row>
    <row r="32" spans="1:22" s="32" customFormat="1" ht="15" customHeight="1">
      <c r="A32" s="69"/>
      <c r="B32" s="38"/>
      <c r="C32" s="38"/>
      <c r="D32" s="38"/>
      <c r="E32" s="52"/>
      <c r="F32" s="38"/>
      <c r="G32" s="38"/>
      <c r="H32" s="35"/>
      <c r="I32" s="35"/>
      <c r="J32" s="38"/>
      <c r="K32" s="35"/>
      <c r="L32" s="38"/>
      <c r="M32" s="31"/>
      <c r="N32" s="31"/>
      <c r="P32" s="31"/>
      <c r="Q32" s="31"/>
      <c r="R32" s="31"/>
      <c r="T32" s="31"/>
      <c r="U32" s="31"/>
      <c r="V32" s="31"/>
    </row>
    <row r="33" spans="1:22" s="32" customFormat="1" ht="37.5" customHeight="1">
      <c r="A33" s="70" t="s">
        <v>42</v>
      </c>
      <c r="B33" s="28">
        <f aca="true" t="shared" si="12" ref="B33:K33">B34</f>
        <v>23301310</v>
      </c>
      <c r="C33" s="28">
        <f t="shared" si="12"/>
        <v>14236524</v>
      </c>
      <c r="D33" s="28">
        <f t="shared" si="12"/>
        <v>0</v>
      </c>
      <c r="E33" s="28">
        <f t="shared" si="12"/>
        <v>9064786</v>
      </c>
      <c r="F33" s="28">
        <f t="shared" si="12"/>
        <v>9064786</v>
      </c>
      <c r="G33" s="28">
        <f t="shared" si="12"/>
        <v>0</v>
      </c>
      <c r="H33" s="28">
        <f t="shared" si="12"/>
        <v>9064786</v>
      </c>
      <c r="I33" s="28">
        <f t="shared" si="12"/>
        <v>0</v>
      </c>
      <c r="J33" s="28">
        <f t="shared" si="12"/>
        <v>0</v>
      </c>
      <c r="K33" s="28">
        <f t="shared" si="12"/>
        <v>0</v>
      </c>
      <c r="L33" s="28">
        <f>IF(J33=0,"",ABS(K33/J33*100))</f>
      </c>
      <c r="M33" s="31"/>
      <c r="N33" s="31"/>
      <c r="P33" s="31"/>
      <c r="Q33" s="31"/>
      <c r="R33" s="31"/>
      <c r="T33" s="31"/>
      <c r="U33" s="31"/>
      <c r="V33" s="31"/>
    </row>
    <row r="34" spans="1:22" s="32" customFormat="1" ht="24.75" customHeight="1">
      <c r="A34" s="71" t="s">
        <v>43</v>
      </c>
      <c r="B34" s="43">
        <v>23301310</v>
      </c>
      <c r="C34" s="43">
        <v>14236524</v>
      </c>
      <c r="D34" s="43"/>
      <c r="E34" s="38">
        <f>B34-C34-D34</f>
        <v>9064786</v>
      </c>
      <c r="F34" s="43">
        <v>9064786</v>
      </c>
      <c r="G34" s="43"/>
      <c r="H34" s="38">
        <f>F34-G34</f>
        <v>9064786</v>
      </c>
      <c r="I34" s="43"/>
      <c r="J34" s="43"/>
      <c r="K34" s="38">
        <f>I34-J34</f>
        <v>0</v>
      </c>
      <c r="L34" s="38">
        <f>IF(J34="","",ABS(K34/J34*100))</f>
      </c>
      <c r="M34" s="14"/>
      <c r="N34" s="14"/>
      <c r="P34" s="31"/>
      <c r="Q34" s="31"/>
      <c r="R34" s="31"/>
      <c r="T34" s="31"/>
      <c r="U34" s="31"/>
      <c r="V34" s="31"/>
    </row>
    <row r="35" spans="1:22" s="32" customFormat="1" ht="15" customHeight="1">
      <c r="A35" s="72"/>
      <c r="B35" s="38"/>
      <c r="C35" s="38"/>
      <c r="D35" s="38"/>
      <c r="E35" s="52"/>
      <c r="F35" s="38"/>
      <c r="G35" s="38"/>
      <c r="H35" s="35"/>
      <c r="I35" s="35"/>
      <c r="J35" s="38"/>
      <c r="K35" s="35"/>
      <c r="L35" s="38"/>
      <c r="M35" s="14"/>
      <c r="N35" s="14"/>
      <c r="P35" s="31"/>
      <c r="Q35" s="31"/>
      <c r="R35" s="31"/>
      <c r="T35" s="31"/>
      <c r="U35" s="31"/>
      <c r="V35" s="31"/>
    </row>
    <row r="36" spans="1:22" s="32" customFormat="1" ht="24.75" customHeight="1">
      <c r="A36" s="70" t="s">
        <v>44</v>
      </c>
      <c r="B36" s="28">
        <f aca="true" t="shared" si="13" ref="B36:K36">B37</f>
        <v>0</v>
      </c>
      <c r="C36" s="28">
        <f t="shared" si="13"/>
        <v>0</v>
      </c>
      <c r="D36" s="28">
        <f t="shared" si="13"/>
        <v>0</v>
      </c>
      <c r="E36" s="28">
        <f t="shared" si="13"/>
        <v>0</v>
      </c>
      <c r="F36" s="28">
        <f t="shared" si="13"/>
        <v>0</v>
      </c>
      <c r="G36" s="28">
        <f t="shared" si="13"/>
        <v>0</v>
      </c>
      <c r="H36" s="28">
        <f t="shared" si="13"/>
        <v>0</v>
      </c>
      <c r="I36" s="28">
        <f t="shared" si="13"/>
        <v>0</v>
      </c>
      <c r="J36" s="28">
        <f t="shared" si="13"/>
        <v>1200000</v>
      </c>
      <c r="K36" s="28">
        <f t="shared" si="13"/>
        <v>-1200000</v>
      </c>
      <c r="L36" s="28">
        <f>IF(J36=0,"",ABS(K36/J36*100))</f>
        <v>100</v>
      </c>
      <c r="M36" s="31"/>
      <c r="N36" s="31"/>
      <c r="P36" s="31"/>
      <c r="Q36" s="31"/>
      <c r="R36" s="31"/>
      <c r="T36" s="31"/>
      <c r="U36" s="31"/>
      <c r="V36" s="31"/>
    </row>
    <row r="37" spans="1:22" s="15" customFormat="1" ht="24.75" customHeight="1">
      <c r="A37" s="71" t="s">
        <v>45</v>
      </c>
      <c r="B37" s="43"/>
      <c r="C37" s="43"/>
      <c r="D37" s="43"/>
      <c r="E37" s="38">
        <f>B37-C37-D37</f>
        <v>0</v>
      </c>
      <c r="F37" s="43"/>
      <c r="G37" s="43"/>
      <c r="H37" s="38">
        <f>F37-G37</f>
        <v>0</v>
      </c>
      <c r="I37" s="43"/>
      <c r="J37" s="43">
        <v>1200000</v>
      </c>
      <c r="K37" s="38">
        <f>I37-J37</f>
        <v>-1200000</v>
      </c>
      <c r="L37" s="38">
        <f>IF(J37="","",ABS(K37/J37*100))</f>
        <v>100</v>
      </c>
      <c r="M37" s="14"/>
      <c r="N37" s="14"/>
      <c r="P37" s="14"/>
      <c r="Q37" s="14"/>
      <c r="R37" s="14"/>
      <c r="T37" s="14"/>
      <c r="U37" s="14"/>
      <c r="V37" s="14"/>
    </row>
    <row r="38" spans="1:22" s="32" customFormat="1" ht="15" customHeight="1">
      <c r="A38" s="72"/>
      <c r="B38" s="38"/>
      <c r="C38" s="38"/>
      <c r="D38" s="38"/>
      <c r="E38" s="52"/>
      <c r="F38" s="38"/>
      <c r="G38" s="38"/>
      <c r="H38" s="35"/>
      <c r="I38" s="35"/>
      <c r="J38" s="38"/>
      <c r="K38" s="35"/>
      <c r="L38" s="38"/>
      <c r="M38" s="14"/>
      <c r="N38" s="14"/>
      <c r="P38" s="31"/>
      <c r="Q38" s="31"/>
      <c r="R38" s="31"/>
      <c r="T38" s="31"/>
      <c r="U38" s="31"/>
      <c r="V38" s="31"/>
    </row>
    <row r="39" spans="1:22" s="32" customFormat="1" ht="24.75" customHeight="1">
      <c r="A39" s="70" t="s">
        <v>46</v>
      </c>
      <c r="B39" s="28">
        <f aca="true" t="shared" si="14" ref="B39:K39">B40</f>
        <v>0</v>
      </c>
      <c r="C39" s="28">
        <f t="shared" si="14"/>
        <v>0</v>
      </c>
      <c r="D39" s="28">
        <f t="shared" si="14"/>
        <v>0</v>
      </c>
      <c r="E39" s="28">
        <f t="shared" si="14"/>
        <v>0</v>
      </c>
      <c r="F39" s="28">
        <f t="shared" si="14"/>
        <v>0</v>
      </c>
      <c r="G39" s="28">
        <f t="shared" si="14"/>
        <v>0</v>
      </c>
      <c r="H39" s="28">
        <f t="shared" si="14"/>
        <v>0</v>
      </c>
      <c r="I39" s="28">
        <f t="shared" si="14"/>
        <v>0</v>
      </c>
      <c r="J39" s="28">
        <f t="shared" si="14"/>
        <v>73307000</v>
      </c>
      <c r="K39" s="28">
        <f t="shared" si="14"/>
        <v>-73307000</v>
      </c>
      <c r="L39" s="28">
        <f>IF(J39=0,"",ABS(K39/J39*100))</f>
        <v>100</v>
      </c>
      <c r="M39" s="14"/>
      <c r="N39" s="14"/>
      <c r="P39" s="31"/>
      <c r="Q39" s="31"/>
      <c r="R39" s="31"/>
      <c r="T39" s="31"/>
      <c r="U39" s="31"/>
      <c r="V39" s="31"/>
    </row>
    <row r="40" spans="1:22" s="32" customFormat="1" ht="24.75" customHeight="1">
      <c r="A40" s="71" t="s">
        <v>47</v>
      </c>
      <c r="B40" s="43"/>
      <c r="C40" s="43"/>
      <c r="D40" s="43"/>
      <c r="E40" s="52">
        <f>B40-C40-D40</f>
        <v>0</v>
      </c>
      <c r="F40" s="43"/>
      <c r="G40" s="43"/>
      <c r="H40" s="38">
        <f>F40-G40</f>
        <v>0</v>
      </c>
      <c r="I40" s="36"/>
      <c r="J40" s="65">
        <v>73307000</v>
      </c>
      <c r="K40" s="38">
        <f>I40-J40</f>
        <v>-73307000</v>
      </c>
      <c r="L40" s="38">
        <f>IF(J40="","",ABS(K40/J40*100))</f>
        <v>100</v>
      </c>
      <c r="M40" s="14"/>
      <c r="N40" s="14"/>
      <c r="P40" s="31"/>
      <c r="Q40" s="31"/>
      <c r="R40" s="31"/>
      <c r="T40" s="31"/>
      <c r="U40" s="31"/>
      <c r="V40" s="31"/>
    </row>
    <row r="41" spans="1:22" s="32" customFormat="1" ht="15" customHeight="1">
      <c r="A41" s="72"/>
      <c r="B41" s="38"/>
      <c r="C41" s="38"/>
      <c r="D41" s="38"/>
      <c r="E41" s="52"/>
      <c r="F41" s="38"/>
      <c r="G41" s="38"/>
      <c r="H41" s="35"/>
      <c r="I41" s="35"/>
      <c r="J41" s="38"/>
      <c r="K41" s="35"/>
      <c r="L41" s="38"/>
      <c r="M41" s="14"/>
      <c r="N41" s="14"/>
      <c r="P41" s="31"/>
      <c r="Q41" s="31"/>
      <c r="R41" s="31"/>
      <c r="T41" s="31"/>
      <c r="U41" s="31"/>
      <c r="V41" s="31"/>
    </row>
    <row r="42" spans="1:22" s="32" customFormat="1" ht="15" customHeight="1">
      <c r="A42" s="72"/>
      <c r="B42" s="38"/>
      <c r="C42" s="38"/>
      <c r="D42" s="38"/>
      <c r="E42" s="52"/>
      <c r="F42" s="38"/>
      <c r="G42" s="38"/>
      <c r="H42" s="35"/>
      <c r="I42" s="35"/>
      <c r="J42" s="38"/>
      <c r="K42" s="35"/>
      <c r="L42" s="38"/>
      <c r="M42" s="14"/>
      <c r="N42" s="14"/>
      <c r="P42" s="31"/>
      <c r="Q42" s="31"/>
      <c r="R42" s="31"/>
      <c r="T42" s="31"/>
      <c r="U42" s="31"/>
      <c r="V42" s="31"/>
    </row>
    <row r="43" spans="1:22" s="32" customFormat="1" ht="16.5" customHeight="1">
      <c r="A43" s="7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1"/>
      <c r="N43" s="31"/>
      <c r="P43" s="31"/>
      <c r="Q43" s="31"/>
      <c r="R43" s="31"/>
      <c r="T43" s="31"/>
      <c r="U43" s="31"/>
      <c r="V43" s="31"/>
    </row>
    <row r="44" spans="1:22" s="32" customFormat="1" ht="24.75" customHeight="1" thickBot="1">
      <c r="A44" s="73" t="s">
        <v>11</v>
      </c>
      <c r="B44" s="74">
        <f aca="true" t="shared" si="15" ref="B44:K44">B7+B10+B17+B25+B33+B36+B39</f>
        <v>9575530140.630001</v>
      </c>
      <c r="C44" s="74">
        <f t="shared" si="15"/>
        <v>5629580668.049999</v>
      </c>
      <c r="D44" s="74">
        <f t="shared" si="15"/>
        <v>5617042.8</v>
      </c>
      <c r="E44" s="74">
        <f t="shared" si="15"/>
        <v>3940332429.78</v>
      </c>
      <c r="F44" s="74">
        <f t="shared" si="15"/>
        <v>15482355718.43</v>
      </c>
      <c r="G44" s="74">
        <f t="shared" si="15"/>
        <v>190054197.57</v>
      </c>
      <c r="H44" s="74">
        <f t="shared" si="15"/>
        <v>15292301520.86</v>
      </c>
      <c r="I44" s="74">
        <f t="shared" si="15"/>
        <v>11774233698.92</v>
      </c>
      <c r="J44" s="74">
        <f t="shared" si="15"/>
        <v>8649101000</v>
      </c>
      <c r="K44" s="74">
        <f t="shared" si="15"/>
        <v>3125132698.92</v>
      </c>
      <c r="L44" s="74">
        <f>IF(J44=0,"",ABS(K44/J44*100))</f>
        <v>36.13245699084795</v>
      </c>
      <c r="M44" s="31"/>
      <c r="N44" s="31"/>
      <c r="P44" s="31"/>
      <c r="Q44" s="31"/>
      <c r="R44" s="31"/>
      <c r="T44" s="31"/>
      <c r="U44" s="31"/>
      <c r="V44" s="31"/>
    </row>
    <row r="45" spans="1:10" ht="26.25" customHeight="1">
      <c r="A45" s="37" t="s">
        <v>48</v>
      </c>
      <c r="B45" s="75"/>
      <c r="C45" s="76"/>
      <c r="D45" s="76"/>
      <c r="E45" s="76"/>
      <c r="J45" s="77" t="s">
        <v>12</v>
      </c>
    </row>
    <row r="46" ht="16.5" hidden="1">
      <c r="A46" s="75"/>
    </row>
    <row r="47" ht="15.75">
      <c r="A47" s="78"/>
    </row>
    <row r="48" ht="15.75">
      <c r="A48" s="78"/>
    </row>
    <row r="49" spans="1:2" ht="15.75">
      <c r="A49" s="78"/>
      <c r="B49" s="78"/>
    </row>
    <row r="50" ht="15.75">
      <c r="A50" s="78"/>
    </row>
    <row r="51" ht="15.75">
      <c r="A51" s="78"/>
    </row>
    <row r="52" ht="15.75">
      <c r="A52" s="78"/>
    </row>
    <row r="53" ht="15.75">
      <c r="A53" s="78"/>
    </row>
    <row r="54" ht="15.75">
      <c r="A54" s="78"/>
    </row>
    <row r="55" ht="15.75">
      <c r="A55" s="78"/>
    </row>
    <row r="56" ht="15.75">
      <c r="A56" s="78"/>
    </row>
    <row r="57" ht="15.75">
      <c r="A57" s="78"/>
    </row>
    <row r="58" ht="15.75">
      <c r="A58" s="78"/>
    </row>
    <row r="59" ht="15.75">
      <c r="A59" s="78"/>
    </row>
    <row r="60" ht="15.75">
      <c r="A60" s="78"/>
    </row>
    <row r="61" ht="15.75">
      <c r="A61" s="78"/>
    </row>
    <row r="62" ht="15.75">
      <c r="A62" s="78"/>
    </row>
    <row r="63" ht="15.75">
      <c r="A63" s="78"/>
    </row>
    <row r="64" ht="15.75">
      <c r="A64" s="78"/>
    </row>
    <row r="65" ht="15.75">
      <c r="A65" s="78"/>
    </row>
    <row r="66" ht="15.75">
      <c r="A66" s="78"/>
    </row>
    <row r="67" ht="15.75">
      <c r="A67" s="78"/>
    </row>
    <row r="68" ht="15.75">
      <c r="A68" s="78"/>
    </row>
    <row r="69" ht="15.75">
      <c r="A69" s="78"/>
    </row>
    <row r="70" ht="15.75">
      <c r="A70" s="78"/>
    </row>
    <row r="71" ht="15.75">
      <c r="A71" s="78"/>
    </row>
    <row r="72" ht="15.75">
      <c r="A72" s="78"/>
    </row>
    <row r="73" ht="15.75">
      <c r="A73" s="78"/>
    </row>
    <row r="74" ht="15.75">
      <c r="A74" s="78"/>
    </row>
    <row r="75" ht="15.75">
      <c r="A75" s="78"/>
    </row>
    <row r="76" ht="15.75">
      <c r="A76" s="78"/>
    </row>
    <row r="77" ht="15.75">
      <c r="A77" s="78"/>
    </row>
    <row r="78" ht="15.75">
      <c r="A78" s="78"/>
    </row>
    <row r="79" ht="15.75">
      <c r="A79" s="78"/>
    </row>
    <row r="80" ht="15.75">
      <c r="A80" s="78"/>
    </row>
  </sheetData>
  <mergeCells count="7">
    <mergeCell ref="A1:L1"/>
    <mergeCell ref="A3:A5"/>
    <mergeCell ref="J3:J5"/>
    <mergeCell ref="B4:E4"/>
    <mergeCell ref="I4:I5"/>
    <mergeCell ref="K4:K5"/>
    <mergeCell ref="L4:L5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2010-04-14T10:43:59Z</cp:lastPrinted>
  <dcterms:created xsi:type="dcterms:W3CDTF">2008-04-18T03:34:47Z</dcterms:created>
  <dcterms:modified xsi:type="dcterms:W3CDTF">2010-04-19T10:36:56Z</dcterms:modified>
  <cp:category/>
  <cp:version/>
  <cp:contentType/>
  <cp:contentStatus/>
</cp:coreProperties>
</file>