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>
    <definedName name="_xlnm.Print_Area" localSheetId="0">'Sheet1'!$A$1:$K$111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<sst xmlns="http://schemas.openxmlformats.org/spreadsheetml/2006/main" count="153" uniqueCount="78">
  <si>
    <t>單位</t>
  </si>
  <si>
    <t>總值</t>
  </si>
  <si>
    <t>數量</t>
  </si>
  <si>
    <t>放款</t>
  </si>
  <si>
    <t>存放銀行業</t>
  </si>
  <si>
    <t>〞</t>
  </si>
  <si>
    <t>銀行業融通</t>
  </si>
  <si>
    <t>存款</t>
  </si>
  <si>
    <t>國際金融機構存款</t>
  </si>
  <si>
    <t>銀行業存款</t>
  </si>
  <si>
    <t>國庫及政府機關存款</t>
  </si>
  <si>
    <t>儲蓄存款及儲蓄券</t>
  </si>
  <si>
    <t>發行券幣</t>
  </si>
  <si>
    <t>投資</t>
  </si>
  <si>
    <t xml:space="preserve"> </t>
  </si>
  <si>
    <t>投資有價證券</t>
  </si>
  <si>
    <t>信託投資</t>
  </si>
  <si>
    <t>短期放款及透支</t>
  </si>
  <si>
    <t>中期放款</t>
  </si>
  <si>
    <t>長期放款</t>
  </si>
  <si>
    <t>輸出保險</t>
  </si>
  <si>
    <t>中央存款保險股份有限公司</t>
  </si>
  <si>
    <t>保險</t>
  </si>
  <si>
    <t>存款保險</t>
  </si>
  <si>
    <t>活期存款</t>
  </si>
  <si>
    <t>定期存款</t>
  </si>
  <si>
    <t>貼現</t>
  </si>
  <si>
    <t>支票存款</t>
  </si>
  <si>
    <t>儲蓄存款</t>
  </si>
  <si>
    <t>存放央行及同業</t>
  </si>
  <si>
    <t>簡易壽險</t>
  </si>
  <si>
    <t>匯兌</t>
  </si>
  <si>
    <t>代理業務</t>
  </si>
  <si>
    <t>勞工保險局</t>
  </si>
  <si>
    <t>勞工保險</t>
  </si>
  <si>
    <t>農民保險</t>
  </si>
  <si>
    <t>健康保險</t>
  </si>
  <si>
    <r>
      <t>丁</t>
    </r>
    <r>
      <rPr>
        <b/>
        <sz val="20"/>
        <rFont val="Times New Roman"/>
        <family val="1"/>
      </rPr>
      <t>3</t>
    </r>
    <r>
      <rPr>
        <b/>
        <sz val="20"/>
        <rFont val="細明體"/>
        <family val="3"/>
      </rPr>
      <t>、（</t>
    </r>
    <r>
      <rPr>
        <b/>
        <sz val="20"/>
        <rFont val="Times New Roman"/>
        <family val="1"/>
      </rPr>
      <t>5</t>
    </r>
    <r>
      <rPr>
        <b/>
        <sz val="20"/>
        <rFont val="細明體"/>
        <family val="3"/>
      </rPr>
      <t xml:space="preserve">）金 融、保 險 及 不 動 產 業 </t>
    </r>
  </si>
  <si>
    <r>
      <t>主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要 營 運 量 值 綜 計 表 (續)</t>
    </r>
  </si>
  <si>
    <t>貨幣單位：新臺幣元</t>
  </si>
  <si>
    <t>上年度決算營運量值</t>
  </si>
  <si>
    <t>機關與營運項目名稱</t>
  </si>
  <si>
    <t>本年度決</t>
  </si>
  <si>
    <t>算營運量值</t>
  </si>
  <si>
    <t>本年度預算營運量值</t>
  </si>
  <si>
    <t>本年度決算營運量值
占預算營運量值％</t>
  </si>
  <si>
    <r>
      <t>數</t>
    </r>
    <r>
      <rPr>
        <sz val="12"/>
        <rFont val="新細明體"/>
        <family val="1"/>
      </rPr>
      <t>量</t>
    </r>
  </si>
  <si>
    <t>中央銀行</t>
  </si>
  <si>
    <t>短期放款及透支</t>
  </si>
  <si>
    <t>投資長期證券</t>
  </si>
  <si>
    <t>中國輸出入銀行</t>
  </si>
  <si>
    <t>保險</t>
  </si>
  <si>
    <t>臺灣金融控股股份有限公司</t>
  </si>
  <si>
    <t>中期放款</t>
  </si>
  <si>
    <t>長期放款</t>
  </si>
  <si>
    <t>支票存款</t>
  </si>
  <si>
    <t>儲蓄存款</t>
  </si>
  <si>
    <t>投資</t>
  </si>
  <si>
    <t>證券經紀業務</t>
  </si>
  <si>
    <t>人壽保險</t>
  </si>
  <si>
    <t>公教人員保險</t>
  </si>
  <si>
    <t>退休人員保險</t>
  </si>
  <si>
    <t>購料及貿易</t>
  </si>
  <si>
    <t>購料業務</t>
  </si>
  <si>
    <t>自辦進口物資銷售</t>
  </si>
  <si>
    <t>臺灣土地銀行股份有限公司</t>
  </si>
  <si>
    <t>中華郵政股份有限公司</t>
  </si>
  <si>
    <r>
      <t>放款</t>
    </r>
    <r>
      <rPr>
        <b/>
        <sz val="10"/>
        <rFont val="Times New Roman"/>
        <family val="1"/>
      </rPr>
      <t>(</t>
    </r>
    <r>
      <rPr>
        <b/>
        <sz val="10"/>
        <rFont val="華康中黑體"/>
        <family val="3"/>
      </rPr>
      <t>註</t>
    </r>
    <r>
      <rPr>
        <b/>
        <sz val="10"/>
        <rFont val="Times New Roman"/>
        <family val="1"/>
      </rPr>
      <t>)</t>
    </r>
  </si>
  <si>
    <t>儲匯</t>
  </si>
  <si>
    <t>就業保險</t>
  </si>
  <si>
    <t>中央健康保險局</t>
  </si>
  <si>
    <t>註：中華郵政公司所吸收之儲金依規定不辦理放款，本表內將其存放中央銀行及同業之數額</t>
  </si>
  <si>
    <r>
      <t>新臺幣元</t>
    </r>
    <r>
      <rPr>
        <sz val="10"/>
        <rFont val="Times New Roman"/>
        <family val="1"/>
      </rPr>
      <t xml:space="preserve">   (</t>
    </r>
    <r>
      <rPr>
        <sz val="10"/>
        <rFont val="細明體"/>
        <family val="3"/>
      </rPr>
      <t>平均餘額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  </t>
    </r>
  </si>
  <si>
    <t>新臺幣元</t>
  </si>
  <si>
    <t>新臺幣元     (平均餘額)</t>
  </si>
  <si>
    <t>10,008,107,822,214.79</t>
  </si>
  <si>
    <t>10,307,032,639,788.49</t>
  </si>
  <si>
    <r>
      <t>計</t>
    </r>
    <r>
      <rPr>
        <sz val="12"/>
        <rFont val="Times New Roman"/>
        <family val="1"/>
      </rPr>
      <t>3,238,594,863</t>
    </r>
    <r>
      <rPr>
        <sz val="12"/>
        <rFont val="細明體"/>
        <family val="3"/>
      </rPr>
      <t>千元視同放款，以求資金流向表達之完整。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</si>
</sst>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.00_);_(* \(#,##0.00\);_(* &quot;&quot;??_);_(@_)"/>
  </numFmts>
  <fonts count="17">
    <font>
      <sz val="12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新細明體"/>
      <family val="1"/>
    </font>
    <font>
      <b/>
      <sz val="12"/>
      <name val="華康中黑體"/>
      <family val="3"/>
    </font>
    <font>
      <b/>
      <sz val="20"/>
      <name val="細明體"/>
      <family val="3"/>
    </font>
    <font>
      <b/>
      <sz val="20"/>
      <name val="Times New Roman"/>
      <family val="1"/>
    </font>
    <font>
      <b/>
      <sz val="28"/>
      <name val="細明體"/>
      <family val="3"/>
    </font>
    <font>
      <sz val="12"/>
      <name val="華康中黑體"/>
      <family val="3"/>
    </font>
    <font>
      <sz val="12"/>
      <color indexed="8"/>
      <name val="細明體"/>
      <family val="3"/>
    </font>
    <font>
      <sz val="10"/>
      <name val="細明體"/>
      <family val="3"/>
    </font>
    <font>
      <b/>
      <sz val="10"/>
      <name val="華康中黑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細明體"/>
      <family val="3"/>
    </font>
    <font>
      <sz val="10"/>
      <color indexed="10"/>
      <name val="細明體"/>
      <family val="3"/>
    </font>
    <font>
      <sz val="10"/>
      <name val="華康中黑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176" fontId="1" fillId="0" borderId="0" xfId="17" applyFont="1" applyAlignment="1">
      <alignment/>
    </xf>
    <xf numFmtId="176" fontId="4" fillId="0" borderId="0" xfId="17" applyFont="1" applyAlignment="1">
      <alignment/>
    </xf>
    <xf numFmtId="176" fontId="2" fillId="0" borderId="0" xfId="17" applyAlignment="1">
      <alignment horizontal="distributed" vertical="center"/>
    </xf>
    <xf numFmtId="176" fontId="2" fillId="0" borderId="0" xfId="17" applyFont="1" applyAlignment="1">
      <alignment horizontal="left" vertical="center"/>
    </xf>
    <xf numFmtId="176" fontId="2" fillId="0" borderId="0" xfId="17" applyAlignment="1">
      <alignment/>
    </xf>
    <xf numFmtId="176" fontId="5" fillId="0" borderId="0" xfId="17" applyFont="1" applyAlignment="1">
      <alignment horizontal="right" vertical="center"/>
    </xf>
    <xf numFmtId="176" fontId="7" fillId="0" borderId="0" xfId="17" applyFont="1" applyAlignment="1">
      <alignment horizontal="centerContinuous" vertical="center"/>
    </xf>
    <xf numFmtId="176" fontId="1" fillId="0" borderId="0" xfId="17" applyFont="1" applyAlignment="1">
      <alignment horizontal="centerContinuous" vertical="center"/>
    </xf>
    <xf numFmtId="176" fontId="4" fillId="0" borderId="0" xfId="17" applyFont="1" applyAlignment="1">
      <alignment vertical="center"/>
    </xf>
    <xf numFmtId="176" fontId="2" fillId="0" borderId="0" xfId="17" applyFont="1" applyAlignment="1">
      <alignment horizontal="centerContinuous" vertical="center"/>
    </xf>
    <xf numFmtId="176" fontId="2" fillId="0" borderId="0" xfId="17" applyFont="1" applyAlignment="1">
      <alignment/>
    </xf>
    <xf numFmtId="176" fontId="2" fillId="0" borderId="0" xfId="17" applyFont="1" applyAlignment="1">
      <alignment horizontal="right" vertical="center"/>
    </xf>
    <xf numFmtId="176" fontId="2" fillId="0" borderId="0" xfId="17" applyBorder="1" applyAlignment="1">
      <alignment/>
    </xf>
    <xf numFmtId="49" fontId="0" fillId="0" borderId="1" xfId="17" applyNumberFormat="1" applyFont="1" applyBorder="1" applyAlignment="1">
      <alignment horizontal="distributed" vertical="center"/>
    </xf>
    <xf numFmtId="49" fontId="0" fillId="0" borderId="2" xfId="17" applyNumberFormat="1" applyFont="1" applyBorder="1" applyAlignment="1">
      <alignment horizontal="distributed" vertical="center"/>
    </xf>
    <xf numFmtId="49" fontId="2" fillId="0" borderId="3" xfId="17" applyNumberFormat="1" applyBorder="1" applyAlignment="1">
      <alignment horizontal="distributed" vertical="center"/>
    </xf>
    <xf numFmtId="49" fontId="2" fillId="0" borderId="4" xfId="17" applyNumberFormat="1" applyBorder="1" applyAlignment="1">
      <alignment horizontal="distributed" vertical="center"/>
    </xf>
    <xf numFmtId="49" fontId="9" fillId="0" borderId="4" xfId="17" applyNumberFormat="1" applyFont="1" applyBorder="1" applyAlignment="1">
      <alignment horizontal="distributed" vertical="center"/>
    </xf>
    <xf numFmtId="49" fontId="2" fillId="0" borderId="5" xfId="17" applyNumberFormat="1" applyBorder="1" applyAlignment="1">
      <alignment horizontal="distributed" vertical="center"/>
    </xf>
    <xf numFmtId="176" fontId="2" fillId="0" borderId="0" xfId="17" applyBorder="1" applyAlignment="1">
      <alignment horizontal="distributed" vertical="center"/>
    </xf>
    <xf numFmtId="176" fontId="2" fillId="0" borderId="0" xfId="17" applyFont="1" applyBorder="1" applyAlignment="1">
      <alignment horizontal="left" vertical="center"/>
    </xf>
    <xf numFmtId="176" fontId="2" fillId="0" borderId="0" xfId="17" applyBorder="1" applyAlignment="1">
      <alignment vertical="center"/>
    </xf>
    <xf numFmtId="176" fontId="2" fillId="0" borderId="0" xfId="17" applyAlignment="1">
      <alignment vertical="center"/>
    </xf>
    <xf numFmtId="176" fontId="10" fillId="0" borderId="0" xfId="17" applyFont="1" applyAlignment="1">
      <alignment vertical="center"/>
    </xf>
    <xf numFmtId="176" fontId="10" fillId="0" borderId="0" xfId="17" applyFont="1" applyAlignment="1">
      <alignment horizontal="left" vertical="center"/>
    </xf>
    <xf numFmtId="176" fontId="10" fillId="0" borderId="0" xfId="17" applyFont="1" applyFill="1" applyAlignment="1">
      <alignment vertical="center"/>
    </xf>
    <xf numFmtId="176" fontId="12" fillId="0" borderId="0" xfId="17" applyFont="1" applyAlignment="1">
      <alignment vertical="center"/>
    </xf>
    <xf numFmtId="176" fontId="10" fillId="0" borderId="0" xfId="17" applyFont="1" applyBorder="1" applyAlignment="1">
      <alignment vertical="center"/>
    </xf>
    <xf numFmtId="177" fontId="12" fillId="0" borderId="0" xfId="17" applyNumberFormat="1" applyFont="1" applyAlignment="1">
      <alignment vertical="center"/>
    </xf>
    <xf numFmtId="176" fontId="10" fillId="0" borderId="0" xfId="17" applyFont="1" applyAlignment="1">
      <alignment horizontal="center" vertical="center" wrapText="1"/>
    </xf>
    <xf numFmtId="176" fontId="14" fillId="0" borderId="0" xfId="17" applyFont="1" applyAlignment="1">
      <alignment vertical="center"/>
    </xf>
    <xf numFmtId="176" fontId="13" fillId="0" borderId="0" xfId="17" applyFont="1" applyAlignment="1" applyProtection="1">
      <alignment vertical="center"/>
      <protection locked="0"/>
    </xf>
    <xf numFmtId="176" fontId="10" fillId="0" borderId="0" xfId="17" applyFont="1" applyBorder="1" applyAlignment="1" quotePrefix="1">
      <alignment horizontal="center" vertical="center"/>
    </xf>
    <xf numFmtId="176" fontId="13" fillId="0" borderId="0" xfId="17" applyFont="1" applyFill="1" applyAlignment="1" applyProtection="1">
      <alignment vertical="center"/>
      <protection locked="0"/>
    </xf>
    <xf numFmtId="176" fontId="13" fillId="0" borderId="0" xfId="17" applyFont="1" applyAlignment="1">
      <alignment vertical="center"/>
    </xf>
    <xf numFmtId="176" fontId="10" fillId="0" borderId="0" xfId="17" applyFont="1" applyBorder="1" applyAlignment="1">
      <alignment horizontal="center" vertical="center"/>
    </xf>
    <xf numFmtId="177" fontId="12" fillId="0" borderId="0" xfId="17" applyNumberFormat="1" applyFont="1" applyFill="1" applyAlignment="1">
      <alignment vertical="center"/>
    </xf>
    <xf numFmtId="176" fontId="10" fillId="0" borderId="0" xfId="17" applyFont="1" applyFill="1" applyBorder="1" applyAlignment="1">
      <alignment horizontal="center" vertical="center"/>
    </xf>
    <xf numFmtId="176" fontId="12" fillId="0" borderId="0" xfId="17" applyFont="1" applyFill="1" applyAlignment="1">
      <alignment vertical="center"/>
    </xf>
    <xf numFmtId="176" fontId="14" fillId="0" borderId="0" xfId="17" applyFont="1" applyFill="1" applyAlignment="1">
      <alignment vertical="center"/>
    </xf>
    <xf numFmtId="176" fontId="12" fillId="0" borderId="0" xfId="17" applyNumberFormat="1" applyFont="1" applyAlignment="1">
      <alignment vertical="center"/>
    </xf>
    <xf numFmtId="176" fontId="15" fillId="0" borderId="0" xfId="17" applyFont="1" applyAlignment="1">
      <alignment vertical="center"/>
    </xf>
    <xf numFmtId="176" fontId="15" fillId="0" borderId="0" xfId="17" applyFont="1" applyAlignment="1">
      <alignment horizontal="center" vertical="center"/>
    </xf>
    <xf numFmtId="176" fontId="10" fillId="0" borderId="0" xfId="17" applyFont="1" applyAlignment="1">
      <alignment horizontal="center" vertical="center"/>
    </xf>
    <xf numFmtId="176" fontId="10" fillId="0" borderId="0" xfId="17" applyFont="1" applyAlignment="1" quotePrefix="1">
      <alignment horizontal="center" vertical="center" wrapText="1"/>
    </xf>
    <xf numFmtId="176" fontId="13" fillId="0" borderId="5" xfId="17" applyFont="1" applyBorder="1" applyAlignment="1">
      <alignment vertical="center"/>
    </xf>
    <xf numFmtId="176" fontId="13" fillId="0" borderId="0" xfId="17" applyFont="1" applyBorder="1" applyAlignment="1">
      <alignment vertical="center"/>
    </xf>
    <xf numFmtId="176" fontId="11" fillId="0" borderId="0" xfId="17" applyFont="1" applyAlignment="1" quotePrefix="1">
      <alignment horizontal="left" vertical="center"/>
    </xf>
    <xf numFmtId="176" fontId="13" fillId="0" borderId="0" xfId="17" applyFont="1" applyBorder="1" applyAlignment="1" applyProtection="1">
      <alignment vertical="center"/>
      <protection locked="0"/>
    </xf>
    <xf numFmtId="176" fontId="12" fillId="0" borderId="0" xfId="17" applyFont="1" applyBorder="1" applyAlignment="1">
      <alignment vertical="center"/>
    </xf>
    <xf numFmtId="176" fontId="10" fillId="0" borderId="0" xfId="17" applyFont="1" applyBorder="1" applyAlignment="1" quotePrefix="1">
      <alignment horizontal="center" vertical="center" wrapText="1"/>
    </xf>
    <xf numFmtId="176" fontId="14" fillId="0" borderId="0" xfId="17" applyFont="1" applyBorder="1" applyAlignment="1">
      <alignment vertical="center"/>
    </xf>
    <xf numFmtId="177" fontId="12" fillId="0" borderId="0" xfId="17" applyNumberFormat="1" applyFont="1" applyBorder="1" applyAlignment="1">
      <alignment vertical="center"/>
    </xf>
    <xf numFmtId="176" fontId="10" fillId="0" borderId="5" xfId="17" applyFont="1" applyBorder="1" applyAlignment="1">
      <alignment horizontal="left" vertical="center"/>
    </xf>
    <xf numFmtId="176" fontId="10" fillId="0" borderId="5" xfId="17" applyFont="1" applyBorder="1" applyAlignment="1">
      <alignment vertical="center"/>
    </xf>
    <xf numFmtId="176" fontId="4" fillId="0" borderId="0" xfId="17" applyFont="1" applyAlignment="1">
      <alignment horizontal="left"/>
    </xf>
    <xf numFmtId="49" fontId="10" fillId="0" borderId="0" xfId="17" applyNumberFormat="1" applyFont="1" applyAlignment="1">
      <alignment horizontal="center" vertical="center"/>
    </xf>
    <xf numFmtId="176" fontId="10" fillId="0" borderId="0" xfId="17" applyFont="1" applyFill="1" applyAlignment="1">
      <alignment horizontal="center" vertical="center"/>
    </xf>
    <xf numFmtId="176" fontId="10" fillId="0" borderId="0" xfId="17" applyFont="1" applyFill="1" applyAlignment="1" quotePrefix="1">
      <alignment horizontal="center" vertical="center" wrapText="1"/>
    </xf>
    <xf numFmtId="176" fontId="13" fillId="0" borderId="0" xfId="17" applyFont="1" applyFill="1" applyAlignment="1">
      <alignment vertical="center"/>
    </xf>
    <xf numFmtId="176" fontId="10" fillId="0" borderId="5" xfId="17" applyFont="1" applyFill="1" applyBorder="1" applyAlignment="1">
      <alignment horizontal="center" vertical="center"/>
    </xf>
    <xf numFmtId="176" fontId="13" fillId="0" borderId="0" xfId="17" applyFont="1" applyFill="1" applyBorder="1" applyAlignment="1" applyProtection="1">
      <alignment vertical="center"/>
      <protection locked="0"/>
    </xf>
    <xf numFmtId="176" fontId="13" fillId="0" borderId="0" xfId="17" applyFont="1" applyFill="1" applyBorder="1" applyAlignment="1">
      <alignment vertical="center"/>
    </xf>
    <xf numFmtId="176" fontId="10" fillId="0" borderId="0" xfId="17" applyFont="1" applyFill="1" applyBorder="1" applyAlignment="1">
      <alignment vertical="center"/>
    </xf>
    <xf numFmtId="176" fontId="12" fillId="0" borderId="5" xfId="17" applyFont="1" applyFill="1" applyBorder="1" applyAlignment="1">
      <alignment vertical="center"/>
    </xf>
    <xf numFmtId="177" fontId="12" fillId="0" borderId="5" xfId="17" applyNumberFormat="1" applyFont="1" applyBorder="1" applyAlignment="1">
      <alignment vertical="center"/>
    </xf>
    <xf numFmtId="176" fontId="12" fillId="0" borderId="5" xfId="17" applyFont="1" applyBorder="1" applyAlignment="1">
      <alignment vertical="center"/>
    </xf>
    <xf numFmtId="176" fontId="1" fillId="0" borderId="0" xfId="17" applyFont="1" applyBorder="1" applyAlignment="1">
      <alignment/>
    </xf>
    <xf numFmtId="176" fontId="4" fillId="0" borderId="0" xfId="17" applyFont="1" applyBorder="1" applyAlignment="1">
      <alignment horizontal="left"/>
    </xf>
    <xf numFmtId="176" fontId="1" fillId="0" borderId="0" xfId="17" applyFont="1" applyBorder="1" applyAlignment="1">
      <alignment horizontal="distributed" vertical="center"/>
    </xf>
    <xf numFmtId="176" fontId="2" fillId="0" borderId="0" xfId="17" applyFont="1" applyBorder="1" applyAlignment="1">
      <alignment/>
    </xf>
    <xf numFmtId="177" fontId="13" fillId="0" borderId="5" xfId="17" applyNumberFormat="1" applyFont="1" applyFill="1" applyBorder="1" applyAlignment="1" applyProtection="1">
      <alignment vertical="center"/>
      <protection locked="0"/>
    </xf>
    <xf numFmtId="177" fontId="12" fillId="0" borderId="5" xfId="17" applyNumberFormat="1" applyFont="1" applyFill="1" applyBorder="1" applyAlignment="1" applyProtection="1">
      <alignment vertical="center"/>
      <protection locked="0"/>
    </xf>
    <xf numFmtId="177" fontId="12" fillId="0" borderId="0" xfId="17" applyNumberFormat="1" applyFont="1" applyFill="1" applyAlignment="1" applyProtection="1">
      <alignment vertical="center"/>
      <protection/>
    </xf>
    <xf numFmtId="176" fontId="12" fillId="0" borderId="0" xfId="17" applyFont="1" applyFill="1" applyAlignment="1" applyProtection="1">
      <alignment vertical="center"/>
      <protection/>
    </xf>
    <xf numFmtId="176" fontId="10" fillId="0" borderId="5" xfId="17" applyFont="1" applyBorder="1" applyAlignment="1">
      <alignment horizontal="center" vertical="center"/>
    </xf>
    <xf numFmtId="176" fontId="10" fillId="0" borderId="0" xfId="17" applyFont="1" applyBorder="1" applyAlignment="1" quotePrefix="1">
      <alignment horizontal="left" vertical="center" wrapText="1"/>
    </xf>
    <xf numFmtId="176" fontId="8" fillId="0" borderId="0" xfId="17" applyFont="1" applyBorder="1" applyAlignment="1" applyProtection="1">
      <alignment horizontal="left"/>
      <protection locked="0"/>
    </xf>
    <xf numFmtId="177" fontId="13" fillId="0" borderId="0" xfId="17" applyNumberFormat="1" applyFont="1" applyFill="1" applyAlignment="1" applyProtection="1">
      <alignment vertical="center"/>
      <protection locked="0"/>
    </xf>
    <xf numFmtId="49" fontId="13" fillId="0" borderId="0" xfId="17" applyNumberFormat="1" applyFont="1" applyAlignment="1" applyProtection="1">
      <alignment horizontal="right" vertical="center"/>
      <protection locked="0"/>
    </xf>
    <xf numFmtId="49" fontId="12" fillId="0" borderId="0" xfId="17" applyNumberFormat="1" applyFont="1" applyAlignment="1">
      <alignment horizontal="right" vertical="center"/>
    </xf>
    <xf numFmtId="176" fontId="5" fillId="0" borderId="0" xfId="17" applyFont="1" applyAlignment="1">
      <alignment vertical="center"/>
    </xf>
    <xf numFmtId="176" fontId="5" fillId="0" borderId="0" xfId="17" applyFont="1" applyAlignment="1" quotePrefix="1">
      <alignment vertical="center"/>
    </xf>
    <xf numFmtId="49" fontId="0" fillId="0" borderId="6" xfId="17" applyNumberFormat="1" applyFont="1" applyBorder="1" applyAlignment="1">
      <alignment horizontal="distributed" vertical="center"/>
    </xf>
    <xf numFmtId="49" fontId="2" fillId="0" borderId="7" xfId="17" applyNumberFormat="1" applyBorder="1" applyAlignment="1">
      <alignment horizontal="distributed" vertical="center"/>
    </xf>
    <xf numFmtId="49" fontId="2" fillId="0" borderId="8" xfId="17" applyNumberFormat="1" applyBorder="1" applyAlignment="1">
      <alignment horizontal="distributed" vertical="center"/>
    </xf>
    <xf numFmtId="49" fontId="2" fillId="0" borderId="9" xfId="17" applyNumberFormat="1" applyBorder="1" applyAlignment="1">
      <alignment horizontal="distributed" vertical="center"/>
    </xf>
    <xf numFmtId="49" fontId="2" fillId="0" borderId="10" xfId="17" applyNumberFormat="1" applyFont="1" applyBorder="1" applyAlignment="1">
      <alignment horizontal="distributed" vertical="center"/>
    </xf>
    <xf numFmtId="49" fontId="2" fillId="0" borderId="7" xfId="17" applyNumberFormat="1" applyFont="1" applyBorder="1" applyAlignment="1">
      <alignment horizontal="distributed" vertical="center"/>
    </xf>
    <xf numFmtId="49" fontId="2" fillId="0" borderId="11" xfId="17" applyNumberFormat="1" applyFont="1" applyBorder="1" applyAlignment="1">
      <alignment horizontal="distributed" vertical="center"/>
    </xf>
    <xf numFmtId="49" fontId="2" fillId="0" borderId="12" xfId="17" applyNumberFormat="1" applyFont="1" applyBorder="1" applyAlignment="1">
      <alignment horizontal="distributed" vertical="center"/>
    </xf>
    <xf numFmtId="49" fontId="2" fillId="0" borderId="13" xfId="17" applyNumberFormat="1" applyFont="1" applyBorder="1" applyAlignment="1">
      <alignment horizontal="distributed" vertical="center"/>
    </xf>
    <xf numFmtId="49" fontId="2" fillId="0" borderId="4" xfId="17" applyNumberFormat="1" applyFont="1" applyBorder="1" applyAlignment="1">
      <alignment horizontal="distributed" vertical="center"/>
    </xf>
    <xf numFmtId="49" fontId="2" fillId="0" borderId="14" xfId="17" applyNumberFormat="1" applyFont="1" applyBorder="1" applyAlignment="1">
      <alignment horizontal="distributed" vertical="center"/>
    </xf>
    <xf numFmtId="49" fontId="2" fillId="0" borderId="15" xfId="17" applyNumberFormat="1" applyBorder="1" applyAlignment="1">
      <alignment horizontal="distributed" vertical="center"/>
    </xf>
    <xf numFmtId="49" fontId="2" fillId="0" borderId="3" xfId="17" applyNumberFormat="1" applyBorder="1" applyAlignment="1">
      <alignment horizontal="distributed" vertical="center"/>
    </xf>
    <xf numFmtId="49" fontId="2" fillId="0" borderId="16" xfId="17" applyNumberFormat="1" applyBorder="1" applyAlignment="1">
      <alignment horizontal="distributed" vertical="center"/>
    </xf>
    <xf numFmtId="49" fontId="2" fillId="0" borderId="10" xfId="17" applyNumberFormat="1" applyFont="1" applyBorder="1" applyAlignment="1">
      <alignment horizontal="distributed" vertical="center" wrapText="1"/>
    </xf>
    <xf numFmtId="49" fontId="2" fillId="0" borderId="6" xfId="17" applyNumberFormat="1" applyBorder="1" applyAlignment="1">
      <alignment horizontal="distributed" vertical="center" wrapText="1"/>
    </xf>
    <xf numFmtId="49" fontId="2" fillId="0" borderId="16" xfId="17" applyNumberFormat="1" applyBorder="1" applyAlignment="1">
      <alignment horizontal="distributed" vertical="center" wrapText="1"/>
    </xf>
    <xf numFmtId="49" fontId="2" fillId="0" borderId="8" xfId="17" applyNumberFormat="1" applyBorder="1" applyAlignment="1">
      <alignment horizontal="distributed" vertical="center" wrapText="1"/>
    </xf>
    <xf numFmtId="49" fontId="4" fillId="0" borderId="6" xfId="17" applyNumberFormat="1" applyFont="1" applyBorder="1" applyAlignment="1">
      <alignment horizontal="center" vertical="center"/>
    </xf>
    <xf numFmtId="49" fontId="11" fillId="0" borderId="0" xfId="17" applyNumberFormat="1" applyFont="1" applyAlignment="1">
      <alignment horizontal="distributed" vertical="center"/>
    </xf>
    <xf numFmtId="49" fontId="10" fillId="0" borderId="0" xfId="17" applyNumberFormat="1" applyFont="1" applyBorder="1" applyAlignment="1" quotePrefix="1">
      <alignment horizontal="distributed" vertical="center"/>
    </xf>
    <xf numFmtId="49" fontId="10" fillId="0" borderId="0" xfId="17" applyNumberFormat="1" applyFont="1" applyBorder="1" applyAlignment="1">
      <alignment horizontal="distributed" vertical="center"/>
    </xf>
    <xf numFmtId="49" fontId="10" fillId="0" borderId="0" xfId="17" applyNumberFormat="1" applyFont="1" applyAlignment="1" quotePrefix="1">
      <alignment horizontal="distributed" vertical="center"/>
    </xf>
    <xf numFmtId="49" fontId="11" fillId="0" borderId="0" xfId="17" applyNumberFormat="1" applyFont="1" applyFill="1" applyAlignment="1" quotePrefix="1">
      <alignment horizontal="distributed" vertical="center"/>
    </xf>
    <xf numFmtId="49" fontId="10" fillId="0" borderId="0" xfId="17" applyNumberFormat="1" applyFont="1" applyAlignment="1">
      <alignment horizontal="distributed" vertical="center"/>
    </xf>
    <xf numFmtId="49" fontId="11" fillId="0" borderId="0" xfId="17" applyNumberFormat="1" applyFont="1" applyAlignment="1">
      <alignment horizontal="center" vertical="center"/>
    </xf>
    <xf numFmtId="49" fontId="16" fillId="0" borderId="0" xfId="17" applyNumberFormat="1" applyFont="1" applyAlignment="1">
      <alignment horizontal="distributed" vertical="center"/>
    </xf>
    <xf numFmtId="49" fontId="11" fillId="0" borderId="0" xfId="17" applyNumberFormat="1" applyFont="1" applyAlignment="1" quotePrefix="1">
      <alignment horizontal="distributed" vertical="center"/>
    </xf>
    <xf numFmtId="49" fontId="11" fillId="0" borderId="0" xfId="17" applyNumberFormat="1" applyFont="1" applyFill="1" applyAlignment="1">
      <alignment horizontal="distributed" vertical="center"/>
    </xf>
    <xf numFmtId="49" fontId="10" fillId="0" borderId="0" xfId="17" applyNumberFormat="1" applyFont="1" applyFill="1" applyBorder="1" applyAlignment="1" quotePrefix="1">
      <alignment horizontal="distributed" vertical="center"/>
    </xf>
    <xf numFmtId="49" fontId="10" fillId="0" borderId="0" xfId="17" applyNumberFormat="1" applyFont="1" applyFill="1" applyAlignment="1" quotePrefix="1">
      <alignment horizontal="distributed" vertical="center"/>
    </xf>
    <xf numFmtId="49" fontId="10" fillId="0" borderId="0" xfId="17" applyNumberFormat="1" applyFont="1" applyFill="1" applyBorder="1" applyAlignment="1">
      <alignment horizontal="distributed" vertical="center"/>
    </xf>
    <xf numFmtId="49" fontId="10" fillId="0" borderId="5" xfId="17" applyNumberFormat="1" applyFont="1" applyBorder="1" applyAlignment="1">
      <alignment horizontal="distributed" vertical="center"/>
    </xf>
    <xf numFmtId="49" fontId="11" fillId="0" borderId="0" xfId="17" applyNumberFormat="1" applyFont="1" applyBorder="1" applyAlignment="1">
      <alignment horizontal="center" vertical="center"/>
    </xf>
    <xf numFmtId="49" fontId="11" fillId="0" borderId="0" xfId="17" applyNumberFormat="1" applyFont="1" applyBorder="1" applyAlignment="1">
      <alignment horizontal="distributed" vertical="center" wrapText="1"/>
    </xf>
    <xf numFmtId="49" fontId="16" fillId="0" borderId="0" xfId="17" applyNumberFormat="1" applyFont="1" applyBorder="1" applyAlignment="1" quotePrefix="1">
      <alignment horizontal="distributed" vertical="center"/>
    </xf>
    <xf numFmtId="49" fontId="16" fillId="0" borderId="0" xfId="17" applyNumberFormat="1" applyFont="1" applyBorder="1" applyAlignment="1">
      <alignment horizontal="distributed" vertical="center"/>
    </xf>
    <xf numFmtId="49" fontId="11" fillId="0" borderId="0" xfId="17" applyNumberFormat="1" applyFont="1" applyBorder="1" applyAlignment="1">
      <alignment horizontal="distributed" vertical="center"/>
    </xf>
    <xf numFmtId="49" fontId="11" fillId="0" borderId="5" xfId="17" applyNumberFormat="1" applyFont="1" applyBorder="1" applyAlignment="1">
      <alignment horizontal="distributed" vertical="center"/>
    </xf>
    <xf numFmtId="49" fontId="10" fillId="0" borderId="0" xfId="17" applyNumberFormat="1" applyFont="1" applyAlignment="1">
      <alignment horizontal="center" vertical="center"/>
    </xf>
    <xf numFmtId="49" fontId="10" fillId="0" borderId="0" xfId="17" applyNumberFormat="1" applyFont="1" applyBorder="1" applyAlignment="1">
      <alignment horizontal="center" vertical="center"/>
    </xf>
    <xf numFmtId="49" fontId="11" fillId="0" borderId="5" xfId="17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千分位_丁二(5)金融保險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1"/>
  <sheetViews>
    <sheetView tabSelected="1" zoomScaleSheetLayoutView="100" workbookViewId="0" topLeftCell="C28">
      <selection activeCell="G42" sqref="G42"/>
    </sheetView>
  </sheetViews>
  <sheetFormatPr defaultColWidth="9.00390625" defaultRowHeight="16.5"/>
  <cols>
    <col min="1" max="1" width="17.50390625" style="1" customWidth="1"/>
    <col min="2" max="2" width="17.375" style="1" customWidth="1"/>
    <col min="3" max="3" width="1.625" style="56" customWidth="1"/>
    <col min="4" max="4" width="31.00390625" style="3" customWidth="1"/>
    <col min="5" max="5" width="11.125" style="4" customWidth="1"/>
    <col min="6" max="6" width="21.125" style="5" customWidth="1"/>
    <col min="7" max="7" width="22.75390625" style="5" customWidth="1"/>
    <col min="8" max="8" width="23.625" style="5" customWidth="1"/>
    <col min="9" max="9" width="22.125" style="5" customWidth="1"/>
    <col min="10" max="10" width="16.125" style="5" customWidth="1"/>
    <col min="11" max="11" width="15.25390625" style="5" customWidth="1"/>
    <col min="12" max="12" width="13.25390625" style="5" customWidth="1"/>
    <col min="13" max="16384" width="9.00390625" style="5" customWidth="1"/>
  </cols>
  <sheetData>
    <row r="1" ht="17.25" customHeight="1">
      <c r="C1" s="2"/>
    </row>
    <row r="2" spans="2:12" ht="33.75" customHeight="1">
      <c r="B2" s="6"/>
      <c r="C2" s="6"/>
      <c r="D2" s="6"/>
      <c r="E2" s="6"/>
      <c r="F2" s="6" t="s">
        <v>37</v>
      </c>
      <c r="G2" s="82" t="s">
        <v>38</v>
      </c>
      <c r="H2" s="83"/>
      <c r="I2" s="83"/>
      <c r="J2" s="7"/>
      <c r="K2" s="7"/>
      <c r="L2" s="7"/>
    </row>
    <row r="3" spans="1:12" s="11" customFormat="1" ht="20.25" customHeight="1" thickBot="1">
      <c r="A3" s="8"/>
      <c r="B3" s="8"/>
      <c r="C3" s="9"/>
      <c r="D3" s="10"/>
      <c r="E3" s="4"/>
      <c r="F3" s="10"/>
      <c r="G3" s="10"/>
      <c r="H3" s="10"/>
      <c r="I3" s="10"/>
      <c r="K3" s="12" t="s">
        <v>39</v>
      </c>
      <c r="L3" s="10"/>
    </row>
    <row r="4" spans="1:12" ht="17.25" customHeight="1">
      <c r="A4" s="84" t="s">
        <v>40</v>
      </c>
      <c r="B4" s="85"/>
      <c r="C4" s="88" t="s">
        <v>41</v>
      </c>
      <c r="D4" s="89"/>
      <c r="E4" s="94" t="s">
        <v>0</v>
      </c>
      <c r="F4" s="88" t="s">
        <v>42</v>
      </c>
      <c r="G4" s="89" t="s">
        <v>43</v>
      </c>
      <c r="H4" s="88" t="s">
        <v>44</v>
      </c>
      <c r="I4" s="85"/>
      <c r="J4" s="98" t="s">
        <v>45</v>
      </c>
      <c r="K4" s="99"/>
      <c r="L4" s="13"/>
    </row>
    <row r="5" spans="1:12" ht="22.5" customHeight="1">
      <c r="A5" s="86"/>
      <c r="B5" s="87"/>
      <c r="C5" s="90"/>
      <c r="D5" s="91"/>
      <c r="E5" s="95"/>
      <c r="F5" s="97"/>
      <c r="G5" s="87"/>
      <c r="H5" s="97"/>
      <c r="I5" s="87"/>
      <c r="J5" s="100"/>
      <c r="K5" s="101"/>
      <c r="L5" s="13"/>
    </row>
    <row r="6" spans="1:11" ht="33.75" customHeight="1" thickBot="1">
      <c r="A6" s="14" t="s">
        <v>46</v>
      </c>
      <c r="B6" s="15" t="s">
        <v>1</v>
      </c>
      <c r="C6" s="92"/>
      <c r="D6" s="93"/>
      <c r="E6" s="96"/>
      <c r="F6" s="16" t="s">
        <v>2</v>
      </c>
      <c r="G6" s="16" t="s">
        <v>1</v>
      </c>
      <c r="H6" s="17" t="s">
        <v>2</v>
      </c>
      <c r="I6" s="18" t="s">
        <v>1</v>
      </c>
      <c r="J6" s="16" t="s">
        <v>2</v>
      </c>
      <c r="K6" s="19" t="s">
        <v>1</v>
      </c>
    </row>
    <row r="7" spans="1:12" s="23" customFormat="1" ht="15" customHeight="1">
      <c r="A7" s="20"/>
      <c r="B7" s="20"/>
      <c r="C7" s="102"/>
      <c r="D7" s="102"/>
      <c r="E7" s="21"/>
      <c r="F7" s="20"/>
      <c r="G7" s="20"/>
      <c r="H7" s="20"/>
      <c r="I7" s="20"/>
      <c r="J7" s="20"/>
      <c r="K7" s="20"/>
      <c r="L7" s="22"/>
    </row>
    <row r="8" spans="3:12" s="24" customFormat="1" ht="21" customHeight="1">
      <c r="C8" s="103" t="s">
        <v>47</v>
      </c>
      <c r="D8" s="103"/>
      <c r="E8" s="25"/>
      <c r="G8" s="26"/>
      <c r="J8" s="27"/>
      <c r="L8" s="28"/>
    </row>
    <row r="9" spans="1:11" s="31" customFormat="1" ht="27" customHeight="1">
      <c r="A9" s="29">
        <f>SUM(A10:A12)</f>
        <v>1352720112820.16</v>
      </c>
      <c r="B9" s="29">
        <f>SUM(B10:B12)</f>
        <v>37343615724.48</v>
      </c>
      <c r="C9" s="103" t="s">
        <v>3</v>
      </c>
      <c r="D9" s="103"/>
      <c r="E9" s="30" t="s">
        <v>72</v>
      </c>
      <c r="F9" s="29">
        <f>SUM(F10:F12)</f>
        <v>888744010923.49</v>
      </c>
      <c r="G9" s="29">
        <f>SUM(G10:G12)</f>
        <v>3750927969.08</v>
      </c>
      <c r="H9" s="29">
        <f>SUM(H10:H12)</f>
        <v>1427927520000</v>
      </c>
      <c r="I9" s="29">
        <f>SUM(I10:I12)</f>
        <v>32284437000</v>
      </c>
      <c r="J9" s="27">
        <f>IF(SUM(H10:H12)=0,"",F9/H9*100)</f>
        <v>62.24013463396868</v>
      </c>
      <c r="K9" s="27">
        <f>IF(SUM(I10:I12)=0,"",G9/I9*100)</f>
        <v>11.618378133959716</v>
      </c>
    </row>
    <row r="10" spans="1:24" s="24" customFormat="1" ht="21" customHeight="1">
      <c r="A10" s="32">
        <v>1088736493666.55</v>
      </c>
      <c r="B10" s="32">
        <v>29468022903.2</v>
      </c>
      <c r="C10" s="104" t="s">
        <v>4</v>
      </c>
      <c r="D10" s="104"/>
      <c r="E10" s="33" t="s">
        <v>5</v>
      </c>
      <c r="F10" s="32">
        <v>671424145417.9</v>
      </c>
      <c r="G10" s="34">
        <v>2215554924.5</v>
      </c>
      <c r="H10" s="32">
        <v>1156762571000</v>
      </c>
      <c r="I10" s="32">
        <v>25442602000</v>
      </c>
      <c r="J10" s="35">
        <f aca="true" t="shared" si="0" ref="J10:K12">IF(H10=0,"",F10/H10*100)</f>
        <v>58.043384377268204</v>
      </c>
      <c r="K10" s="35">
        <f t="shared" si="0"/>
        <v>8.708051654858256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24" customFormat="1" ht="21" customHeight="1">
      <c r="A11" s="32">
        <v>263756915027.95</v>
      </c>
      <c r="B11" s="32">
        <v>7866791269.28</v>
      </c>
      <c r="C11" s="104" t="s">
        <v>6</v>
      </c>
      <c r="D11" s="104"/>
      <c r="E11" s="36" t="s">
        <v>5</v>
      </c>
      <c r="F11" s="32">
        <v>217164652608.22</v>
      </c>
      <c r="G11" s="32">
        <v>1532811100.58</v>
      </c>
      <c r="H11" s="32">
        <v>270579949000</v>
      </c>
      <c r="I11" s="32">
        <v>6818435000</v>
      </c>
      <c r="J11" s="35">
        <f t="shared" si="0"/>
        <v>80.25895984192827</v>
      </c>
      <c r="K11" s="35">
        <f t="shared" si="0"/>
        <v>22.480394703183354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s="24" customFormat="1" ht="21" customHeight="1">
      <c r="A12" s="32">
        <v>226704125.66</v>
      </c>
      <c r="B12" s="32">
        <v>8801552</v>
      </c>
      <c r="C12" s="105" t="s">
        <v>48</v>
      </c>
      <c r="D12" s="105"/>
      <c r="E12" s="36"/>
      <c r="F12" s="32">
        <v>155212897.37</v>
      </c>
      <c r="G12" s="32">
        <v>2561944</v>
      </c>
      <c r="H12" s="32">
        <v>585000000</v>
      </c>
      <c r="I12" s="32">
        <v>23400000</v>
      </c>
      <c r="J12" s="35">
        <f t="shared" si="0"/>
        <v>26.532119208547012</v>
      </c>
      <c r="K12" s="35">
        <f t="shared" si="0"/>
        <v>10.948478632478633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11" s="31" customFormat="1" ht="21" customHeight="1">
      <c r="A13" s="29">
        <f>SUM(A14:A17)</f>
        <v>7290830948604.701</v>
      </c>
      <c r="B13" s="29">
        <f>SUM(B14:B17)</f>
        <v>147563770920</v>
      </c>
      <c r="C13" s="103" t="s">
        <v>7</v>
      </c>
      <c r="D13" s="103"/>
      <c r="E13" s="36" t="s">
        <v>5</v>
      </c>
      <c r="F13" s="29">
        <f>SUM(F14:F17)</f>
        <v>8677879496282.75</v>
      </c>
      <c r="G13" s="29">
        <f>SUM(G14:G17)</f>
        <v>66099969274.41</v>
      </c>
      <c r="H13" s="29">
        <f>SUM(H14:H17)</f>
        <v>7577543921000</v>
      </c>
      <c r="I13" s="29">
        <f>SUM(I14:I17)</f>
        <v>190444021000</v>
      </c>
      <c r="J13" s="27">
        <f>IF(SUM(H14:H17)=0,"",F13/H13*100)</f>
        <v>114.5210055758745</v>
      </c>
      <c r="K13" s="27">
        <f>IF(SUM(I14:I17)=0,"",G13/I13*100)</f>
        <v>34.708345752902375</v>
      </c>
    </row>
    <row r="14" spans="1:34" s="24" customFormat="1" ht="21" customHeight="1">
      <c r="A14" s="32">
        <v>354896118.98</v>
      </c>
      <c r="B14" s="32"/>
      <c r="C14" s="106" t="s">
        <v>8</v>
      </c>
      <c r="D14" s="106"/>
      <c r="E14" s="36" t="s">
        <v>5</v>
      </c>
      <c r="F14" s="32">
        <v>482923040.21</v>
      </c>
      <c r="G14" s="32"/>
      <c r="H14" s="32">
        <v>424894000</v>
      </c>
      <c r="I14" s="32"/>
      <c r="J14" s="35">
        <f aca="true" t="shared" si="1" ref="J14:K17">IF(H14=0,"",F14/H14*100)</f>
        <v>113.65729810493912</v>
      </c>
      <c r="K14" s="35">
        <f t="shared" si="1"/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24" customFormat="1" ht="21" customHeight="1">
      <c r="A15" s="32">
        <v>7043094871486.98</v>
      </c>
      <c r="B15" s="32">
        <v>145057344496</v>
      </c>
      <c r="C15" s="106" t="s">
        <v>9</v>
      </c>
      <c r="D15" s="106"/>
      <c r="E15" s="36" t="s">
        <v>5</v>
      </c>
      <c r="F15" s="32">
        <v>8460985103758.51</v>
      </c>
      <c r="G15" s="32">
        <v>65075602530.41</v>
      </c>
      <c r="H15" s="32">
        <v>7385190302000</v>
      </c>
      <c r="I15" s="32">
        <v>188036209000</v>
      </c>
      <c r="J15" s="35">
        <f t="shared" si="1"/>
        <v>114.56692052291694</v>
      </c>
      <c r="K15" s="35">
        <f t="shared" si="1"/>
        <v>34.60801665620157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s="24" customFormat="1" ht="21" customHeight="1">
      <c r="A16" s="32">
        <v>240937954718.30002</v>
      </c>
      <c r="B16" s="32">
        <v>2338928444</v>
      </c>
      <c r="C16" s="106" t="s">
        <v>10</v>
      </c>
      <c r="D16" s="106"/>
      <c r="E16" s="36" t="s">
        <v>5</v>
      </c>
      <c r="F16" s="32">
        <v>209820986963.95</v>
      </c>
      <c r="G16" s="32">
        <v>950106218</v>
      </c>
      <c r="H16" s="32">
        <v>185231103000</v>
      </c>
      <c r="I16" s="32">
        <v>2227000000</v>
      </c>
      <c r="J16" s="35">
        <f t="shared" si="1"/>
        <v>113.27524566106482</v>
      </c>
      <c r="K16" s="35">
        <f t="shared" si="1"/>
        <v>42.66305424337674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s="24" customFormat="1" ht="21" customHeight="1">
      <c r="A17" s="32">
        <v>6443226280.44</v>
      </c>
      <c r="B17" s="32">
        <v>167497980</v>
      </c>
      <c r="C17" s="106" t="s">
        <v>11</v>
      </c>
      <c r="D17" s="106"/>
      <c r="E17" s="36" t="s">
        <v>5</v>
      </c>
      <c r="F17" s="32">
        <v>6590482520.08</v>
      </c>
      <c r="G17" s="32">
        <v>74260526</v>
      </c>
      <c r="H17" s="32">
        <v>6697622000</v>
      </c>
      <c r="I17" s="32">
        <v>180812000</v>
      </c>
      <c r="J17" s="35">
        <f t="shared" si="1"/>
        <v>98.40033552326483</v>
      </c>
      <c r="K17" s="35">
        <f t="shared" si="1"/>
        <v>41.07057385571754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11" s="40" customFormat="1" ht="21" customHeight="1">
      <c r="A18" s="37">
        <f>A19</f>
        <v>1032532397850.77</v>
      </c>
      <c r="B18" s="37">
        <f>B19</f>
        <v>0</v>
      </c>
      <c r="C18" s="107" t="s">
        <v>12</v>
      </c>
      <c r="D18" s="107"/>
      <c r="E18" s="38" t="s">
        <v>5</v>
      </c>
      <c r="F18" s="37">
        <f>F19</f>
        <v>1109215101775.28</v>
      </c>
      <c r="G18" s="37">
        <f>G19</f>
        <v>0</v>
      </c>
      <c r="H18" s="37">
        <f>H19</f>
        <v>1168664315000</v>
      </c>
      <c r="I18" s="37">
        <f>I19</f>
        <v>0</v>
      </c>
      <c r="J18" s="39">
        <f>IF(SUM(H19:H19)=0,"",F18/H18*100)</f>
        <v>94.91306336116544</v>
      </c>
      <c r="K18" s="27">
        <f>IF(SUM(I19:I19)=0,"",G18/I18*100)</f>
      </c>
    </row>
    <row r="19" spans="1:33" s="24" customFormat="1" ht="21" customHeight="1">
      <c r="A19" s="32">
        <v>1032532397850.77</v>
      </c>
      <c r="B19" s="32"/>
      <c r="C19" s="106" t="s">
        <v>12</v>
      </c>
      <c r="D19" s="106"/>
      <c r="E19" s="36" t="s">
        <v>5</v>
      </c>
      <c r="F19" s="32">
        <v>1109215101775.28</v>
      </c>
      <c r="G19" s="32"/>
      <c r="H19" s="32">
        <v>1168664315000</v>
      </c>
      <c r="I19" s="32"/>
      <c r="J19" s="35">
        <f>IF(H19=0,"",F19/H19*100)</f>
        <v>94.91306336116544</v>
      </c>
      <c r="K19" s="35">
        <f>IF(I19=0,"",G19/I19*100)</f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12" s="31" customFormat="1" ht="21" customHeight="1">
      <c r="A20" s="29">
        <f>SUM(A21:A23)</f>
        <v>8029653481213.75</v>
      </c>
      <c r="B20" s="29">
        <f>SUM(B21:B23)</f>
        <v>342619735912.97</v>
      </c>
      <c r="C20" s="103" t="s">
        <v>13</v>
      </c>
      <c r="D20" s="103"/>
      <c r="E20" s="36" t="s">
        <v>5</v>
      </c>
      <c r="F20" s="81" t="s">
        <v>76</v>
      </c>
      <c r="G20" s="29">
        <f>SUM(G21:G23)</f>
        <v>404847213594.81006</v>
      </c>
      <c r="H20" s="29">
        <f>SUM(H21:H23)</f>
        <v>7754292124000</v>
      </c>
      <c r="I20" s="29">
        <f>SUM(I21:I23)</f>
        <v>297714389000</v>
      </c>
      <c r="J20" s="41">
        <f>IF(SUM(H21:H23)=0,"",F20/H20*100)</f>
        <v>132.92035526863265</v>
      </c>
      <c r="K20" s="27">
        <f>IF(SUM(I21:I23)=0,"",G20/I20*100)</f>
        <v>135.9851013431568</v>
      </c>
      <c r="L20" s="31" t="s">
        <v>14</v>
      </c>
    </row>
    <row r="21" spans="1:29" s="24" customFormat="1" ht="21" customHeight="1">
      <c r="A21" s="32">
        <v>9915951516.57</v>
      </c>
      <c r="B21" s="32">
        <v>256672766.69</v>
      </c>
      <c r="C21" s="106" t="s">
        <v>15</v>
      </c>
      <c r="D21" s="106"/>
      <c r="E21" s="36" t="s">
        <v>5</v>
      </c>
      <c r="F21" s="32">
        <v>809319356.78</v>
      </c>
      <c r="G21" s="32">
        <v>21032071.19</v>
      </c>
      <c r="H21" s="32">
        <v>13088429000</v>
      </c>
      <c r="I21" s="32">
        <v>192395000</v>
      </c>
      <c r="J21" s="35">
        <f aca="true" t="shared" si="2" ref="J21:K23">IF(H21=0,"",F21/H21*100)</f>
        <v>6.1834721094487355</v>
      </c>
      <c r="K21" s="35">
        <f t="shared" si="2"/>
        <v>10.931714020634633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s="24" customFormat="1" ht="21" customHeight="1">
      <c r="A22" s="32">
        <v>7754069027679.58</v>
      </c>
      <c r="B22" s="32">
        <v>319271671384.61</v>
      </c>
      <c r="C22" s="108" t="s">
        <v>49</v>
      </c>
      <c r="D22" s="108"/>
      <c r="E22" s="36" t="s">
        <v>5</v>
      </c>
      <c r="F22" s="80" t="s">
        <v>75</v>
      </c>
      <c r="G22" s="32">
        <v>391388792892.84</v>
      </c>
      <c r="H22" s="32">
        <v>7487750000000</v>
      </c>
      <c r="I22" s="32">
        <v>287902294000</v>
      </c>
      <c r="J22" s="35">
        <f t="shared" si="2"/>
        <v>133.6597485521645</v>
      </c>
      <c r="K22" s="35">
        <f t="shared" si="2"/>
        <v>135.9450067087135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s="24" customFormat="1" ht="21" customHeight="1">
      <c r="A23" s="32">
        <v>265668502017.6</v>
      </c>
      <c r="B23" s="32">
        <v>23091391761.67</v>
      </c>
      <c r="C23" s="106" t="s">
        <v>16</v>
      </c>
      <c r="D23" s="106"/>
      <c r="E23" s="36" t="s">
        <v>5</v>
      </c>
      <c r="F23" s="32">
        <v>298115498216.92</v>
      </c>
      <c r="G23" s="34">
        <v>13437388630.78</v>
      </c>
      <c r="H23" s="32">
        <v>253453695000</v>
      </c>
      <c r="I23" s="32">
        <v>9619700000</v>
      </c>
      <c r="J23" s="35">
        <f t="shared" si="2"/>
        <v>117.62128708240769</v>
      </c>
      <c r="K23" s="35">
        <f t="shared" si="2"/>
        <v>139.6861506157157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3:5" s="24" customFormat="1" ht="21" customHeight="1">
      <c r="C24" s="109"/>
      <c r="D24" s="109"/>
      <c r="E24" s="36"/>
    </row>
    <row r="25" spans="3:5" s="42" customFormat="1" ht="21" customHeight="1">
      <c r="C25" s="103" t="s">
        <v>50</v>
      </c>
      <c r="D25" s="103"/>
      <c r="E25" s="43"/>
    </row>
    <row r="26" spans="1:11" s="24" customFormat="1" ht="21" customHeight="1">
      <c r="A26" s="29">
        <f>SUM(A27:A29)</f>
        <v>75496843068</v>
      </c>
      <c r="B26" s="29">
        <f>SUM(B27:B29)</f>
        <v>2848025547.0299997</v>
      </c>
      <c r="C26" s="103" t="s">
        <v>3</v>
      </c>
      <c r="D26" s="103"/>
      <c r="E26" s="36" t="s">
        <v>5</v>
      </c>
      <c r="F26" s="29">
        <f>SUM(F27:F29)</f>
        <v>78714909077</v>
      </c>
      <c r="G26" s="29">
        <f>SUM(G27:G29)</f>
        <v>1506100490.1399999</v>
      </c>
      <c r="H26" s="29">
        <f>SUM(H27:H29)</f>
        <v>74000000000</v>
      </c>
      <c r="I26" s="29">
        <f>SUM(I27:I29)</f>
        <v>3117872000</v>
      </c>
      <c r="J26" s="27">
        <f>IF(SUM(H27:H29)=0,"",F26/H26*100)</f>
        <v>106.3714987527027</v>
      </c>
      <c r="K26" s="27">
        <f>IF(SUM(I27:I29)=0,"",G26/I26*100)</f>
        <v>48.30539836593676</v>
      </c>
    </row>
    <row r="27" spans="1:11" s="24" customFormat="1" ht="21" customHeight="1">
      <c r="A27" s="32">
        <v>7167018048</v>
      </c>
      <c r="B27" s="32">
        <v>311892464</v>
      </c>
      <c r="C27" s="106" t="s">
        <v>17</v>
      </c>
      <c r="D27" s="106"/>
      <c r="E27" s="36" t="s">
        <v>5</v>
      </c>
      <c r="F27" s="32">
        <v>6304335216</v>
      </c>
      <c r="G27" s="32">
        <v>108373450.29</v>
      </c>
      <c r="H27" s="32">
        <v>9710000000</v>
      </c>
      <c r="I27" s="32">
        <v>420403000</v>
      </c>
      <c r="J27" s="35">
        <f aca="true" t="shared" si="3" ref="J27:K29">IF(H27=0,"",F27/H27*100)</f>
        <v>64.92621231719876</v>
      </c>
      <c r="K27" s="35">
        <f t="shared" si="3"/>
        <v>25.77846739675978</v>
      </c>
    </row>
    <row r="28" spans="1:11" s="24" customFormat="1" ht="21" customHeight="1">
      <c r="A28" s="32">
        <v>38549883718</v>
      </c>
      <c r="B28" s="32">
        <v>1276920882.36</v>
      </c>
      <c r="C28" s="106" t="s">
        <v>18</v>
      </c>
      <c r="D28" s="106"/>
      <c r="E28" s="36" t="s">
        <v>5</v>
      </c>
      <c r="F28" s="32">
        <v>41654382832</v>
      </c>
      <c r="G28" s="32">
        <v>664606455.43</v>
      </c>
      <c r="H28" s="32">
        <v>35451000000</v>
      </c>
      <c r="I28" s="32">
        <v>1301763000</v>
      </c>
      <c r="J28" s="35">
        <f t="shared" si="3"/>
        <v>117.49847065527067</v>
      </c>
      <c r="K28" s="35">
        <f t="shared" si="3"/>
        <v>51.05433596053967</v>
      </c>
    </row>
    <row r="29" spans="1:11" s="24" customFormat="1" ht="21" customHeight="1">
      <c r="A29" s="32">
        <v>29779941302</v>
      </c>
      <c r="B29" s="32">
        <v>1259212200.67</v>
      </c>
      <c r="C29" s="106" t="s">
        <v>19</v>
      </c>
      <c r="D29" s="106"/>
      <c r="E29" s="33" t="s">
        <v>5</v>
      </c>
      <c r="F29" s="32">
        <v>30756191029</v>
      </c>
      <c r="G29" s="32">
        <v>733120584.42</v>
      </c>
      <c r="H29" s="32">
        <v>28839000000</v>
      </c>
      <c r="I29" s="32">
        <v>1395706000</v>
      </c>
      <c r="J29" s="35">
        <f t="shared" si="3"/>
        <v>106.64791091577376</v>
      </c>
      <c r="K29" s="35">
        <f t="shared" si="3"/>
        <v>52.526863423958915</v>
      </c>
    </row>
    <row r="30" spans="1:11" s="24" customFormat="1" ht="21" customHeight="1">
      <c r="A30" s="29">
        <f>A31</f>
        <v>38187990000</v>
      </c>
      <c r="B30" s="29">
        <f>B31</f>
        <v>101923312.65</v>
      </c>
      <c r="C30" s="103" t="s">
        <v>51</v>
      </c>
      <c r="D30" s="103"/>
      <c r="E30" s="36" t="s">
        <v>73</v>
      </c>
      <c r="F30" s="29">
        <f>F31</f>
        <v>58052691000</v>
      </c>
      <c r="G30" s="29">
        <f>G31</f>
        <v>195809628.67</v>
      </c>
      <c r="H30" s="29">
        <f>H31</f>
        <v>31000000000</v>
      </c>
      <c r="I30" s="29">
        <f>I31</f>
        <v>77484000</v>
      </c>
      <c r="J30" s="27">
        <f>IF(SUM(H31:H31)=0,"",F30/H30*100)</f>
        <v>187.26674516129032</v>
      </c>
      <c r="K30" s="27">
        <f>IF(SUM(I31:I31)=0,"",G30/I30*100)</f>
        <v>252.70975771772237</v>
      </c>
    </row>
    <row r="31" spans="1:11" s="24" customFormat="1" ht="21" customHeight="1">
      <c r="A31" s="32">
        <v>38187990000</v>
      </c>
      <c r="B31" s="32">
        <v>101923312.65</v>
      </c>
      <c r="C31" s="110" t="s">
        <v>20</v>
      </c>
      <c r="D31" s="110"/>
      <c r="E31" s="33" t="s">
        <v>5</v>
      </c>
      <c r="F31" s="32">
        <v>58052691000</v>
      </c>
      <c r="G31" s="32">
        <v>195809628.67</v>
      </c>
      <c r="H31" s="32">
        <v>31000000000</v>
      </c>
      <c r="I31" s="32">
        <v>77484000</v>
      </c>
      <c r="J31" s="35">
        <f>IF(H31=0,"",F31/H31*100)</f>
        <v>187.26674516129032</v>
      </c>
      <c r="K31" s="35">
        <f>IF(I31=0,"",G31/I31*100)</f>
        <v>252.70975771772237</v>
      </c>
    </row>
    <row r="32" spans="1:19" s="24" customFormat="1" ht="21" customHeight="1">
      <c r="A32" s="35"/>
      <c r="B32" s="35"/>
      <c r="C32" s="109"/>
      <c r="D32" s="109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23" s="24" customFormat="1" ht="21" customHeight="1">
      <c r="A33" s="27"/>
      <c r="B33" s="27"/>
      <c r="C33" s="111" t="s">
        <v>21</v>
      </c>
      <c r="D33" s="111"/>
      <c r="E33" s="44"/>
      <c r="F33" s="27"/>
      <c r="G33" s="27"/>
      <c r="H33" s="27"/>
      <c r="I33" s="27"/>
      <c r="J33" s="27"/>
      <c r="K33" s="27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s="24" customFormat="1" ht="21" customHeight="1">
      <c r="A34" s="29">
        <f>A35</f>
        <v>0</v>
      </c>
      <c r="B34" s="29">
        <f>B35</f>
        <v>4367522674</v>
      </c>
      <c r="C34" s="103" t="s">
        <v>22</v>
      </c>
      <c r="D34" s="103"/>
      <c r="E34" s="36"/>
      <c r="F34" s="29">
        <f>F35</f>
        <v>0</v>
      </c>
      <c r="G34" s="29">
        <f>G35</f>
        <v>4474839275</v>
      </c>
      <c r="H34" s="29">
        <f>H35</f>
        <v>0</v>
      </c>
      <c r="I34" s="29">
        <f>I35</f>
        <v>4352358000</v>
      </c>
      <c r="J34" s="27">
        <f>IF(SUM(H35:H35)=0,"",F34/H34*100)</f>
      </c>
      <c r="K34" s="27">
        <f>IF(SUM(I35:I35)=0,"",G34/I34*100)</f>
        <v>102.81413603844169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0" s="24" customFormat="1" ht="21" customHeight="1">
      <c r="A35" s="32"/>
      <c r="B35" s="32">
        <v>4367522674</v>
      </c>
      <c r="C35" s="110" t="s">
        <v>23</v>
      </c>
      <c r="D35" s="110"/>
      <c r="E35" s="36"/>
      <c r="F35" s="32"/>
      <c r="G35" s="32">
        <v>4474839275</v>
      </c>
      <c r="H35" s="32"/>
      <c r="I35" s="32">
        <v>4352358000</v>
      </c>
      <c r="J35" s="35">
        <f>IF(H35=0,"",F35/H35*100)</f>
      </c>
      <c r="K35" s="35">
        <f>IF(I35=0,"",G35/I35*100)</f>
        <v>102.81413603844169</v>
      </c>
      <c r="L35" s="35"/>
      <c r="M35" s="35"/>
      <c r="N35" s="35"/>
      <c r="O35" s="35"/>
      <c r="P35" s="35"/>
      <c r="Q35" s="35"/>
      <c r="R35" s="35"/>
      <c r="S35" s="35"/>
      <c r="T35" s="35"/>
    </row>
    <row r="36" spans="1:20" s="31" customFormat="1" ht="21" customHeight="1">
      <c r="A36" s="27"/>
      <c r="B36" s="27"/>
      <c r="C36" s="109"/>
      <c r="D36" s="109"/>
      <c r="E36" s="45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3:5" s="26" customFormat="1" ht="21" customHeight="1">
      <c r="C37" s="112" t="s">
        <v>52</v>
      </c>
      <c r="D37" s="112"/>
      <c r="E37" s="58"/>
    </row>
    <row r="38" spans="1:22" s="26" customFormat="1" ht="28.5" customHeight="1">
      <c r="A38" s="37">
        <f>SUM(A39:A42)</f>
        <v>1970041939000</v>
      </c>
      <c r="B38" s="37">
        <f>SUM(B39:B42)</f>
        <v>61449063499</v>
      </c>
      <c r="C38" s="112" t="s">
        <v>3</v>
      </c>
      <c r="D38" s="112"/>
      <c r="E38" s="59" t="s">
        <v>74</v>
      </c>
      <c r="F38" s="37">
        <f>SUM(F39:F42)</f>
        <v>1977647021000</v>
      </c>
      <c r="G38" s="37">
        <f>SUM(G39:G42)</f>
        <v>33203204038</v>
      </c>
      <c r="H38" s="37">
        <f>SUM(H40:H42)</f>
        <v>1800000000000</v>
      </c>
      <c r="I38" s="37">
        <f>SUM(I40:I42)</f>
        <v>59354689000</v>
      </c>
      <c r="J38" s="39">
        <f>IF(SUM(H40:H42)=0,"",F38/H38*100)</f>
        <v>109.86927894444445</v>
      </c>
      <c r="K38" s="39">
        <f>IF(SUM(I40:I42)=0,"",G38/I38*100)</f>
        <v>55.94032181349648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s="26" customFormat="1" ht="21" customHeight="1" thickBot="1">
      <c r="A39" s="72">
        <v>332000</v>
      </c>
      <c r="B39" s="72">
        <v>984218</v>
      </c>
      <c r="C39" s="116" t="s">
        <v>26</v>
      </c>
      <c r="D39" s="116"/>
      <c r="E39" s="61" t="s">
        <v>5</v>
      </c>
      <c r="F39" s="72"/>
      <c r="G39" s="72"/>
      <c r="H39" s="73"/>
      <c r="I39" s="73"/>
      <c r="J39" s="65"/>
      <c r="K39" s="65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11" s="26" customFormat="1" ht="21" customHeight="1">
      <c r="A40" s="62">
        <v>578514061000</v>
      </c>
      <c r="B40" s="62">
        <v>15824666732</v>
      </c>
      <c r="C40" s="115" t="s">
        <v>48</v>
      </c>
      <c r="D40" s="115"/>
      <c r="E40" s="38" t="s">
        <v>5</v>
      </c>
      <c r="F40" s="62">
        <v>481003390000</v>
      </c>
      <c r="G40" s="62">
        <v>6178086901</v>
      </c>
      <c r="H40" s="62">
        <v>493400000000</v>
      </c>
      <c r="I40" s="62">
        <v>15914400000</v>
      </c>
      <c r="J40" s="63">
        <f aca="true" t="shared" si="4" ref="J40:K42">IF(H40=0,"",F40/H40*100)</f>
        <v>97.48751317389542</v>
      </c>
      <c r="K40" s="63">
        <f t="shared" si="4"/>
        <v>38.820734058462776</v>
      </c>
    </row>
    <row r="41" spans="1:11" s="26" customFormat="1" ht="21" customHeight="1">
      <c r="A41" s="62">
        <v>747190204000</v>
      </c>
      <c r="B41" s="62">
        <v>23771841582</v>
      </c>
      <c r="C41" s="113" t="s">
        <v>53</v>
      </c>
      <c r="D41" s="113"/>
      <c r="E41" s="38" t="s">
        <v>5</v>
      </c>
      <c r="F41" s="62">
        <v>799793102000</v>
      </c>
      <c r="G41" s="62">
        <v>13809346988</v>
      </c>
      <c r="H41" s="62">
        <v>710800000000</v>
      </c>
      <c r="I41" s="62">
        <v>23393406000</v>
      </c>
      <c r="J41" s="63">
        <f t="shared" si="4"/>
        <v>112.52013252673045</v>
      </c>
      <c r="K41" s="63">
        <f t="shared" si="4"/>
        <v>59.03093798312226</v>
      </c>
    </row>
    <row r="42" spans="1:11" s="26" customFormat="1" ht="21" customHeight="1">
      <c r="A42" s="34">
        <v>644337342000</v>
      </c>
      <c r="B42" s="34">
        <v>21851570967</v>
      </c>
      <c r="C42" s="114" t="s">
        <v>54</v>
      </c>
      <c r="D42" s="114"/>
      <c r="E42" s="38" t="s">
        <v>5</v>
      </c>
      <c r="F42" s="34">
        <v>696850529000</v>
      </c>
      <c r="G42" s="34">
        <v>13215770149</v>
      </c>
      <c r="H42" s="34">
        <v>595800000000</v>
      </c>
      <c r="I42" s="34">
        <v>20046883000</v>
      </c>
      <c r="J42" s="60">
        <f t="shared" si="4"/>
        <v>116.96047818059752</v>
      </c>
      <c r="K42" s="60">
        <f t="shared" si="4"/>
        <v>65.92431426371871</v>
      </c>
    </row>
    <row r="43" spans="1:12" s="26" customFormat="1" ht="21" customHeight="1">
      <c r="A43" s="37">
        <f>SUM(A44:A47)</f>
        <v>2687629896000</v>
      </c>
      <c r="B43" s="37">
        <f>SUM(B44:B47)</f>
        <v>56356015615.2</v>
      </c>
      <c r="C43" s="112" t="s">
        <v>7</v>
      </c>
      <c r="D43" s="112"/>
      <c r="E43" s="38" t="s">
        <v>5</v>
      </c>
      <c r="F43" s="37">
        <f>SUM(F44:F47)</f>
        <v>3195289675000</v>
      </c>
      <c r="G43" s="37">
        <f>SUM(G44:G47)</f>
        <v>30518243957.59</v>
      </c>
      <c r="H43" s="37">
        <f>SUM(H44:H47)</f>
        <v>2420700000000</v>
      </c>
      <c r="I43" s="37">
        <f>SUM(I44:I47)</f>
        <v>44932998000</v>
      </c>
      <c r="J43" s="39">
        <f>IF(SUM(H44:H47)=0,"",F43/H43*100)</f>
        <v>131.99858202172925</v>
      </c>
      <c r="K43" s="39">
        <f>IF(SUM(I44:I47)=0,"",G43/I43*100)</f>
        <v>67.91944743502314</v>
      </c>
      <c r="L43" s="60"/>
    </row>
    <row r="44" spans="1:12" s="26" customFormat="1" ht="21" customHeight="1">
      <c r="A44" s="79">
        <v>24965316000</v>
      </c>
      <c r="B44" s="79"/>
      <c r="C44" s="113" t="s">
        <v>55</v>
      </c>
      <c r="D44" s="113"/>
      <c r="E44" s="38" t="s">
        <v>5</v>
      </c>
      <c r="F44" s="79">
        <v>26128679000</v>
      </c>
      <c r="G44" s="79"/>
      <c r="H44" s="79">
        <v>22000000000</v>
      </c>
      <c r="I44" s="79"/>
      <c r="J44" s="63">
        <f aca="true" t="shared" si="5" ref="J44:K49">IF(H44=0,"",F44/H44*100)</f>
        <v>118.76672272727274</v>
      </c>
      <c r="K44" s="63">
        <f t="shared" si="5"/>
      </c>
      <c r="L44" s="60"/>
    </row>
    <row r="45" spans="1:12" s="64" customFormat="1" ht="21" customHeight="1">
      <c r="A45" s="62">
        <v>341055768000</v>
      </c>
      <c r="B45" s="62">
        <v>1523780853</v>
      </c>
      <c r="C45" s="113" t="s">
        <v>24</v>
      </c>
      <c r="D45" s="113"/>
      <c r="E45" s="38" t="s">
        <v>5</v>
      </c>
      <c r="F45" s="62">
        <v>378889056000</v>
      </c>
      <c r="G45" s="62">
        <v>466730430.59000003</v>
      </c>
      <c r="H45" s="62">
        <v>365500000000</v>
      </c>
      <c r="I45" s="62">
        <v>1943494000</v>
      </c>
      <c r="J45" s="63">
        <f t="shared" si="5"/>
        <v>103.66321641586866</v>
      </c>
      <c r="K45" s="63">
        <f t="shared" si="5"/>
        <v>24.01501782820014</v>
      </c>
      <c r="L45" s="63"/>
    </row>
    <row r="46" spans="1:12" s="26" customFormat="1" ht="21" customHeight="1">
      <c r="A46" s="34">
        <v>605455016000</v>
      </c>
      <c r="B46" s="34">
        <v>17316929785</v>
      </c>
      <c r="C46" s="114" t="s">
        <v>25</v>
      </c>
      <c r="D46" s="114"/>
      <c r="E46" s="38" t="s">
        <v>5</v>
      </c>
      <c r="F46" s="34">
        <v>675902724000</v>
      </c>
      <c r="G46" s="34">
        <v>8240031290</v>
      </c>
      <c r="H46" s="34">
        <v>406200000000</v>
      </c>
      <c r="I46" s="34">
        <v>10312734000</v>
      </c>
      <c r="J46" s="60">
        <f t="shared" si="5"/>
        <v>166.39653471196453</v>
      </c>
      <c r="K46" s="60">
        <f t="shared" si="5"/>
        <v>79.90152068307007</v>
      </c>
      <c r="L46" s="60"/>
    </row>
    <row r="47" spans="1:19" s="26" customFormat="1" ht="21" customHeight="1">
      <c r="A47" s="34">
        <v>1716153796000</v>
      </c>
      <c r="B47" s="34">
        <v>37515304977.2</v>
      </c>
      <c r="C47" s="114" t="s">
        <v>56</v>
      </c>
      <c r="D47" s="114"/>
      <c r="E47" s="38" t="s">
        <v>5</v>
      </c>
      <c r="F47" s="34">
        <v>2114369216000</v>
      </c>
      <c r="G47" s="34">
        <v>21811482237</v>
      </c>
      <c r="H47" s="34">
        <v>1627000000000</v>
      </c>
      <c r="I47" s="34">
        <v>32676770000</v>
      </c>
      <c r="J47" s="60">
        <f t="shared" si="5"/>
        <v>129.95508395820528</v>
      </c>
      <c r="K47" s="60">
        <f t="shared" si="5"/>
        <v>66.74919900895958</v>
      </c>
      <c r="L47" s="60"/>
      <c r="M47" s="60"/>
      <c r="N47" s="60"/>
      <c r="O47" s="60"/>
      <c r="P47" s="60"/>
      <c r="Q47" s="60"/>
      <c r="R47" s="60"/>
      <c r="S47" s="60"/>
    </row>
    <row r="48" spans="1:19" s="26" customFormat="1" ht="21" customHeight="1">
      <c r="A48" s="37">
        <f>A49</f>
        <v>414020921878</v>
      </c>
      <c r="B48" s="37">
        <f>B49</f>
        <v>238881103</v>
      </c>
      <c r="C48" s="112" t="s">
        <v>57</v>
      </c>
      <c r="D48" s="112"/>
      <c r="E48" s="38" t="s">
        <v>73</v>
      </c>
      <c r="F48" s="74">
        <f>F49</f>
        <v>620829579790</v>
      </c>
      <c r="G48" s="74">
        <f>G49</f>
        <v>384870815</v>
      </c>
      <c r="H48" s="74">
        <f>H49</f>
        <v>450000000000</v>
      </c>
      <c r="I48" s="74">
        <f>I49</f>
        <v>290000000</v>
      </c>
      <c r="J48" s="75">
        <f t="shared" si="5"/>
        <v>137.96212884222223</v>
      </c>
      <c r="K48" s="75">
        <f t="shared" si="5"/>
        <v>132.71407413793105</v>
      </c>
      <c r="L48" s="60"/>
      <c r="M48" s="60"/>
      <c r="N48" s="60"/>
      <c r="O48" s="60"/>
      <c r="P48" s="60"/>
      <c r="Q48" s="60"/>
      <c r="R48" s="60"/>
      <c r="S48" s="60"/>
    </row>
    <row r="49" spans="1:19" s="26" customFormat="1" ht="21" customHeight="1">
      <c r="A49" s="34">
        <v>414020921878</v>
      </c>
      <c r="B49" s="34">
        <v>238881103</v>
      </c>
      <c r="C49" s="114" t="s">
        <v>58</v>
      </c>
      <c r="D49" s="114"/>
      <c r="E49" s="38" t="s">
        <v>5</v>
      </c>
      <c r="F49" s="34">
        <v>620829579790</v>
      </c>
      <c r="G49" s="34">
        <v>384870815</v>
      </c>
      <c r="H49" s="34">
        <v>450000000000</v>
      </c>
      <c r="I49" s="34">
        <v>290000000</v>
      </c>
      <c r="J49" s="60">
        <f t="shared" si="5"/>
        <v>137.96212884222223</v>
      </c>
      <c r="K49" s="60">
        <f t="shared" si="5"/>
        <v>132.71407413793105</v>
      </c>
      <c r="L49" s="60"/>
      <c r="M49" s="60"/>
      <c r="N49" s="60"/>
      <c r="O49" s="60"/>
      <c r="P49" s="60"/>
      <c r="Q49" s="60"/>
      <c r="R49" s="60"/>
      <c r="S49" s="60"/>
    </row>
    <row r="50" spans="1:19" s="26" customFormat="1" ht="21" customHeight="1">
      <c r="A50" s="37">
        <f>SUM(A51:A53)</f>
        <v>0</v>
      </c>
      <c r="B50" s="37">
        <f>SUM(B51:B53)</f>
        <v>63414888650</v>
      </c>
      <c r="C50" s="112" t="s">
        <v>51</v>
      </c>
      <c r="D50" s="112"/>
      <c r="E50" s="38"/>
      <c r="F50" s="37">
        <f>SUM(F51:F53)</f>
        <v>0</v>
      </c>
      <c r="G50" s="37">
        <f>SUM(G51:G53)</f>
        <v>60671527807</v>
      </c>
      <c r="H50" s="37">
        <f>SUM(H51:H53)</f>
        <v>0</v>
      </c>
      <c r="I50" s="37">
        <f>SUM(I51:I53)</f>
        <v>50232632000</v>
      </c>
      <c r="J50" s="39">
        <f>IF(SUM(H51:H53)=0,"",F50/H50*100)</f>
      </c>
      <c r="K50" s="39">
        <f>IF(SUM(I51:I53)=0,"",G50/I50*100)</f>
        <v>120.78110461542211</v>
      </c>
      <c r="L50" s="60"/>
      <c r="M50" s="60"/>
      <c r="N50" s="60"/>
      <c r="O50" s="60"/>
      <c r="P50" s="60"/>
      <c r="Q50" s="60"/>
      <c r="R50" s="60"/>
      <c r="S50" s="60"/>
    </row>
    <row r="51" spans="1:19" s="26" customFormat="1" ht="21" customHeight="1">
      <c r="A51" s="34"/>
      <c r="B51" s="34">
        <v>46487246526</v>
      </c>
      <c r="C51" s="114" t="s">
        <v>59</v>
      </c>
      <c r="D51" s="114"/>
      <c r="E51" s="38"/>
      <c r="F51" s="34"/>
      <c r="G51" s="34">
        <v>43504446778</v>
      </c>
      <c r="H51" s="34"/>
      <c r="I51" s="34">
        <v>33460071000</v>
      </c>
      <c r="J51" s="63">
        <f aca="true" t="shared" si="6" ref="J51:K53">IF(H51=0,"",F51/H51*100)</f>
      </c>
      <c r="K51" s="60">
        <f t="shared" si="6"/>
        <v>130.01899122688653</v>
      </c>
      <c r="L51" s="60"/>
      <c r="M51" s="60"/>
      <c r="N51" s="60"/>
      <c r="O51" s="60"/>
      <c r="P51" s="60"/>
      <c r="Q51" s="60"/>
      <c r="R51" s="60"/>
      <c r="S51" s="60"/>
    </row>
    <row r="52" spans="1:19" s="26" customFormat="1" ht="21" customHeight="1">
      <c r="A52" s="34"/>
      <c r="B52" s="34">
        <v>16926335808</v>
      </c>
      <c r="C52" s="114" t="s">
        <v>60</v>
      </c>
      <c r="D52" s="114"/>
      <c r="E52" s="38"/>
      <c r="F52" s="34"/>
      <c r="G52" s="34">
        <v>17165917181</v>
      </c>
      <c r="H52" s="34"/>
      <c r="I52" s="34">
        <v>16771401000</v>
      </c>
      <c r="J52" s="63">
        <f t="shared" si="6"/>
      </c>
      <c r="K52" s="60">
        <f t="shared" si="6"/>
        <v>102.35231499741732</v>
      </c>
      <c r="L52" s="60"/>
      <c r="M52" s="60"/>
      <c r="N52" s="60"/>
      <c r="O52" s="60"/>
      <c r="P52" s="60"/>
      <c r="Q52" s="60"/>
      <c r="R52" s="60"/>
      <c r="S52" s="60"/>
    </row>
    <row r="53" spans="1:19" s="26" customFormat="1" ht="21" customHeight="1">
      <c r="A53" s="34"/>
      <c r="B53" s="34">
        <v>1306316</v>
      </c>
      <c r="C53" s="114" t="s">
        <v>61</v>
      </c>
      <c r="D53" s="114"/>
      <c r="E53" s="38"/>
      <c r="F53" s="34"/>
      <c r="G53" s="34">
        <v>1163848</v>
      </c>
      <c r="H53" s="34"/>
      <c r="I53" s="34">
        <v>1160000</v>
      </c>
      <c r="J53" s="63">
        <f t="shared" si="6"/>
      </c>
      <c r="K53" s="60">
        <f t="shared" si="6"/>
        <v>100.33172413793103</v>
      </c>
      <c r="L53" s="60"/>
      <c r="M53" s="60"/>
      <c r="N53" s="60"/>
      <c r="O53" s="60"/>
      <c r="P53" s="60"/>
      <c r="Q53" s="60"/>
      <c r="R53" s="60"/>
      <c r="S53" s="60"/>
    </row>
    <row r="54" spans="1:19" s="26" customFormat="1" ht="21" customHeight="1">
      <c r="A54" s="37">
        <f>SUM(A55:A56)</f>
        <v>110077531928</v>
      </c>
      <c r="B54" s="37">
        <f>SUM(B55:B56)</f>
        <v>49945110399</v>
      </c>
      <c r="C54" s="112" t="s">
        <v>62</v>
      </c>
      <c r="D54" s="112"/>
      <c r="E54" s="38" t="s">
        <v>73</v>
      </c>
      <c r="F54" s="37">
        <f>SUM(F55:F56)</f>
        <v>111440607152</v>
      </c>
      <c r="G54" s="37">
        <f>SUM(G55:G56)</f>
        <v>46083343885</v>
      </c>
      <c r="H54" s="37">
        <f>SUM(H55:H56)</f>
        <v>55020000000</v>
      </c>
      <c r="I54" s="37">
        <f>SUM(I55:I56)</f>
        <v>11458000000</v>
      </c>
      <c r="J54" s="39">
        <f>IF(SUM(H55:H56)=0,"",F54/H54*100)</f>
        <v>202.54563277353688</v>
      </c>
      <c r="K54" s="39">
        <f>IF(SUM(I55:I56)=0,"",G54/I54*100)</f>
        <v>402.19361044684933</v>
      </c>
      <c r="L54" s="60"/>
      <c r="M54" s="60"/>
      <c r="N54" s="60"/>
      <c r="O54" s="60"/>
      <c r="P54" s="60"/>
      <c r="Q54" s="60"/>
      <c r="R54" s="60"/>
      <c r="S54" s="60"/>
    </row>
    <row r="55" spans="1:19" s="26" customFormat="1" ht="21" customHeight="1">
      <c r="A55" s="34">
        <v>60735925000</v>
      </c>
      <c r="B55" s="34">
        <v>603503471</v>
      </c>
      <c r="C55" s="114" t="s">
        <v>63</v>
      </c>
      <c r="D55" s="114"/>
      <c r="E55" s="38" t="s">
        <v>5</v>
      </c>
      <c r="F55" s="34">
        <v>66041158000</v>
      </c>
      <c r="G55" s="34">
        <v>683894733</v>
      </c>
      <c r="H55" s="34">
        <v>44000000000</v>
      </c>
      <c r="I55" s="34">
        <v>438000000</v>
      </c>
      <c r="J55" s="63">
        <f>IF(H55=0,"",F55/H55*100)</f>
        <v>150.0935409090909</v>
      </c>
      <c r="K55" s="63">
        <f>IF(I55=0,"",G55/I55*100)</f>
        <v>156.14034999999998</v>
      </c>
      <c r="L55" s="60"/>
      <c r="M55" s="60"/>
      <c r="N55" s="60"/>
      <c r="O55" s="60"/>
      <c r="P55" s="60"/>
      <c r="Q55" s="60"/>
      <c r="R55" s="60"/>
      <c r="S55" s="60"/>
    </row>
    <row r="56" spans="1:19" s="26" customFormat="1" ht="21" customHeight="1">
      <c r="A56" s="34">
        <v>49341606928</v>
      </c>
      <c r="B56" s="34">
        <v>49341606928</v>
      </c>
      <c r="C56" s="114" t="s">
        <v>64</v>
      </c>
      <c r="D56" s="114"/>
      <c r="E56" s="38" t="s">
        <v>5</v>
      </c>
      <c r="F56" s="34">
        <v>45399449152</v>
      </c>
      <c r="G56" s="34">
        <v>45399449152</v>
      </c>
      <c r="H56" s="34">
        <v>11020000000</v>
      </c>
      <c r="I56" s="34">
        <v>11020000000</v>
      </c>
      <c r="J56" s="63">
        <f>IF(H56=0,"",F56/H56*100)</f>
        <v>411.9732227949183</v>
      </c>
      <c r="K56" s="63">
        <f>IF(I56=0,"",G56/I56*100)</f>
        <v>411.9732227949183</v>
      </c>
      <c r="L56" s="60"/>
      <c r="M56" s="60"/>
      <c r="N56" s="60"/>
      <c r="O56" s="60"/>
      <c r="P56" s="60"/>
      <c r="Q56" s="60"/>
      <c r="R56" s="60"/>
      <c r="S56" s="60"/>
    </row>
    <row r="57" spans="1:20" s="31" customFormat="1" ht="15.75" customHeight="1">
      <c r="A57" s="27"/>
      <c r="B57" s="27"/>
      <c r="C57" s="109"/>
      <c r="D57" s="109"/>
      <c r="E57" s="45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3:5" s="24" customFormat="1" ht="21" customHeight="1">
      <c r="C58" s="103" t="s">
        <v>65</v>
      </c>
      <c r="D58" s="103"/>
      <c r="E58" s="48"/>
    </row>
    <row r="59" spans="1:22" s="24" customFormat="1" ht="28.5" customHeight="1">
      <c r="A59" s="29">
        <f>SUM(A60:A63)</f>
        <v>1499608347000</v>
      </c>
      <c r="B59" s="29">
        <f>SUM(B60:B63)</f>
        <v>49397880170.41</v>
      </c>
      <c r="C59" s="103" t="s">
        <v>3</v>
      </c>
      <c r="D59" s="103"/>
      <c r="E59" s="59" t="s">
        <v>74</v>
      </c>
      <c r="F59" s="29">
        <f>SUM(F60:F63)</f>
        <v>1531359024000</v>
      </c>
      <c r="G59" s="29">
        <f>SUM(G60:G63)</f>
        <v>28991569999.87</v>
      </c>
      <c r="H59" s="29">
        <f>SUM(H60:H63)</f>
        <v>1399750000000</v>
      </c>
      <c r="I59" s="29">
        <f>SUM(I60:I63)</f>
        <v>49156320000</v>
      </c>
      <c r="J59" s="27">
        <f>IF(SUM(H60:H63)=0,"",F59/H59*100)</f>
        <v>109.40232355777817</v>
      </c>
      <c r="K59" s="27">
        <f>IF(SUM(I60:I63)=0,"",G59/I59*100)</f>
        <v>58.97831652139541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11" s="24" customFormat="1" ht="21" customHeight="1">
      <c r="A60" s="32">
        <v>1195820000</v>
      </c>
      <c r="B60" s="32">
        <v>45344005.34</v>
      </c>
      <c r="C60" s="108" t="s">
        <v>26</v>
      </c>
      <c r="D60" s="108"/>
      <c r="E60" s="36" t="s">
        <v>5</v>
      </c>
      <c r="F60" s="32">
        <v>845542000</v>
      </c>
      <c r="G60" s="32">
        <v>15930297.87</v>
      </c>
      <c r="H60" s="32">
        <v>1136353000</v>
      </c>
      <c r="I60" s="32">
        <v>65776000</v>
      </c>
      <c r="J60" s="35">
        <f aca="true" t="shared" si="7" ref="J60:K63">IF(H60=0,"",F60/H60*100)</f>
        <v>74.40839246255345</v>
      </c>
      <c r="K60" s="35">
        <f t="shared" si="7"/>
        <v>24.21901281622476</v>
      </c>
    </row>
    <row r="61" spans="1:11" s="24" customFormat="1" ht="21" customHeight="1">
      <c r="A61" s="32">
        <v>168259877000</v>
      </c>
      <c r="B61" s="32">
        <v>5005272299.47</v>
      </c>
      <c r="C61" s="106" t="s">
        <v>17</v>
      </c>
      <c r="D61" s="106"/>
      <c r="E61" s="36" t="s">
        <v>5</v>
      </c>
      <c r="F61" s="32">
        <v>164089202000</v>
      </c>
      <c r="G61" s="32">
        <v>2285073010.17</v>
      </c>
      <c r="H61" s="32">
        <v>165751126000</v>
      </c>
      <c r="I61" s="32">
        <v>5693975000</v>
      </c>
      <c r="J61" s="35">
        <f t="shared" si="7"/>
        <v>98.99733773150959</v>
      </c>
      <c r="K61" s="35">
        <f t="shared" si="7"/>
        <v>40.13141979320247</v>
      </c>
    </row>
    <row r="62" spans="1:11" s="24" customFormat="1" ht="21" customHeight="1">
      <c r="A62" s="49">
        <v>565393828000</v>
      </c>
      <c r="B62" s="49">
        <v>18430634520.35</v>
      </c>
      <c r="C62" s="104" t="s">
        <v>18</v>
      </c>
      <c r="D62" s="104"/>
      <c r="E62" s="36" t="s">
        <v>5</v>
      </c>
      <c r="F62" s="49">
        <v>565046166000</v>
      </c>
      <c r="G62" s="49">
        <v>10641758818.78</v>
      </c>
      <c r="H62" s="49">
        <v>509054314000</v>
      </c>
      <c r="I62" s="49">
        <v>17300102000</v>
      </c>
      <c r="J62" s="47">
        <f t="shared" si="7"/>
        <v>110.99919015714303</v>
      </c>
      <c r="K62" s="47">
        <f t="shared" si="7"/>
        <v>61.51269407995399</v>
      </c>
    </row>
    <row r="63" spans="1:11" s="24" customFormat="1" ht="21" customHeight="1">
      <c r="A63" s="32">
        <v>764758822000</v>
      </c>
      <c r="B63" s="32">
        <v>25916629345.25</v>
      </c>
      <c r="C63" s="106" t="s">
        <v>19</v>
      </c>
      <c r="D63" s="106"/>
      <c r="E63" s="36" t="s">
        <v>5</v>
      </c>
      <c r="F63" s="32">
        <v>801378114000</v>
      </c>
      <c r="G63" s="32">
        <v>16048807873.05</v>
      </c>
      <c r="H63" s="32">
        <v>723808207000</v>
      </c>
      <c r="I63" s="32">
        <v>26096467000</v>
      </c>
      <c r="J63" s="35">
        <f t="shared" si="7"/>
        <v>110.71691454308143</v>
      </c>
      <c r="K63" s="35">
        <f t="shared" si="7"/>
        <v>61.498009953033105</v>
      </c>
    </row>
    <row r="64" spans="1:12" s="24" customFormat="1" ht="21" customHeight="1">
      <c r="A64" s="29">
        <f>SUM(A65:A68)</f>
        <v>1709974033000</v>
      </c>
      <c r="B64" s="29">
        <f>SUM(B65:B68)</f>
        <v>34083884773.33</v>
      </c>
      <c r="C64" s="103" t="s">
        <v>7</v>
      </c>
      <c r="D64" s="103"/>
      <c r="E64" s="36" t="s">
        <v>5</v>
      </c>
      <c r="F64" s="29">
        <f>SUM(F65:F68)</f>
        <v>1790821712000</v>
      </c>
      <c r="G64" s="29">
        <f>SUM(G65:G68)</f>
        <v>15061288209.67</v>
      </c>
      <c r="H64" s="29">
        <f>SUM(H65:H68)</f>
        <v>1660000000000</v>
      </c>
      <c r="I64" s="29">
        <f>SUM(I65:I68)</f>
        <v>32558853000</v>
      </c>
      <c r="J64" s="27">
        <f>IF(SUM(H65:H68)=0,"",F64/H64*100)</f>
        <v>107.8808260240964</v>
      </c>
      <c r="K64" s="27">
        <f>IF(SUM(I65:I68)=0,"",G64/I64*100)</f>
        <v>46.258657237311155</v>
      </c>
      <c r="L64" s="35"/>
    </row>
    <row r="65" spans="1:12" s="28" customFormat="1" ht="21" customHeight="1">
      <c r="A65" s="49">
        <v>29085394000</v>
      </c>
      <c r="B65" s="49"/>
      <c r="C65" s="104" t="s">
        <v>27</v>
      </c>
      <c r="D65" s="104"/>
      <c r="E65" s="36" t="s">
        <v>5</v>
      </c>
      <c r="F65" s="49">
        <v>28409137000</v>
      </c>
      <c r="G65" s="49"/>
      <c r="H65" s="49">
        <v>27088682000</v>
      </c>
      <c r="I65" s="49"/>
      <c r="J65" s="35">
        <f aca="true" t="shared" si="8" ref="J65:K68">IF(H65=0,"",F65/H65*100)</f>
        <v>104.87456348005415</v>
      </c>
      <c r="K65" s="47">
        <f t="shared" si="8"/>
      </c>
      <c r="L65" s="47"/>
    </row>
    <row r="66" spans="1:12" s="28" customFormat="1" ht="21" customHeight="1">
      <c r="A66" s="49">
        <v>148056225000</v>
      </c>
      <c r="B66" s="49">
        <v>1070467502.44</v>
      </c>
      <c r="C66" s="104" t="s">
        <v>24</v>
      </c>
      <c r="D66" s="104"/>
      <c r="E66" s="36" t="s">
        <v>5</v>
      </c>
      <c r="F66" s="49">
        <v>179150576000</v>
      </c>
      <c r="G66" s="49">
        <v>447341032.9</v>
      </c>
      <c r="H66" s="49">
        <v>150224963000</v>
      </c>
      <c r="I66" s="49">
        <v>642015000</v>
      </c>
      <c r="J66" s="35">
        <f t="shared" si="8"/>
        <v>119.25486445285397</v>
      </c>
      <c r="K66" s="47">
        <f t="shared" si="8"/>
        <v>69.67766063098215</v>
      </c>
      <c r="L66" s="47"/>
    </row>
    <row r="67" spans="1:12" s="24" customFormat="1" ht="21" customHeight="1">
      <c r="A67" s="32">
        <v>705232306000</v>
      </c>
      <c r="B67" s="32">
        <v>15978131215.79</v>
      </c>
      <c r="C67" s="106" t="s">
        <v>25</v>
      </c>
      <c r="D67" s="106"/>
      <c r="E67" s="36" t="s">
        <v>5</v>
      </c>
      <c r="F67" s="32">
        <v>736872622000</v>
      </c>
      <c r="G67" s="32">
        <v>6141845081.47</v>
      </c>
      <c r="H67" s="32">
        <v>624040978000</v>
      </c>
      <c r="I67" s="32">
        <v>14808381000</v>
      </c>
      <c r="J67" s="35">
        <f t="shared" si="8"/>
        <v>118.08080686650035</v>
      </c>
      <c r="K67" s="35">
        <f t="shared" si="8"/>
        <v>41.475466369145956</v>
      </c>
      <c r="L67" s="35"/>
    </row>
    <row r="68" spans="1:19" s="28" customFormat="1" ht="21" customHeight="1">
      <c r="A68" s="49">
        <v>827600108000</v>
      </c>
      <c r="B68" s="49">
        <v>17035286055.1</v>
      </c>
      <c r="C68" s="104" t="s">
        <v>28</v>
      </c>
      <c r="D68" s="104"/>
      <c r="E68" s="36" t="s">
        <v>5</v>
      </c>
      <c r="F68" s="49">
        <v>846389377000</v>
      </c>
      <c r="G68" s="49">
        <v>8472102095.3</v>
      </c>
      <c r="H68" s="49">
        <v>858645377000</v>
      </c>
      <c r="I68" s="49">
        <v>17108457000</v>
      </c>
      <c r="J68" s="47">
        <f t="shared" si="8"/>
        <v>98.57263541756657</v>
      </c>
      <c r="K68" s="47">
        <f t="shared" si="8"/>
        <v>49.519966033757456</v>
      </c>
      <c r="L68" s="47"/>
      <c r="M68" s="47"/>
      <c r="N68" s="47"/>
      <c r="O68" s="47"/>
      <c r="P68" s="47"/>
      <c r="Q68" s="47"/>
      <c r="R68" s="47"/>
      <c r="S68" s="47"/>
    </row>
    <row r="69" spans="1:20" s="31" customFormat="1" ht="15.75" customHeight="1">
      <c r="A69" s="50"/>
      <c r="B69" s="50"/>
      <c r="C69" s="117"/>
      <c r="D69" s="117"/>
      <c r="E69" s="51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</row>
    <row r="70" spans="1:20" s="52" customFormat="1" ht="21" customHeight="1">
      <c r="A70" s="50"/>
      <c r="B70" s="50"/>
      <c r="C70" s="118" t="s">
        <v>66</v>
      </c>
      <c r="D70" s="118"/>
      <c r="E70" s="33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</row>
    <row r="71" spans="1:20" s="31" customFormat="1" ht="21" customHeight="1">
      <c r="A71" s="29">
        <f>A72</f>
        <v>3150956618408.37</v>
      </c>
      <c r="B71" s="29">
        <f>B72</f>
        <v>75874664635</v>
      </c>
      <c r="C71" s="103" t="s">
        <v>67</v>
      </c>
      <c r="D71" s="103"/>
      <c r="E71" s="36" t="s">
        <v>5</v>
      </c>
      <c r="F71" s="29">
        <f>F72</f>
        <v>3238594862862.19</v>
      </c>
      <c r="G71" s="29">
        <f>G72</f>
        <v>31102822026</v>
      </c>
      <c r="H71" s="29">
        <f>H72</f>
        <v>3040587115000</v>
      </c>
      <c r="I71" s="29">
        <f>I72</f>
        <v>75328181000</v>
      </c>
      <c r="J71" s="27">
        <f>IF(SUM(H72:H72)=0,"",F71/H71*100)</f>
        <v>106.5121550665451</v>
      </c>
      <c r="K71" s="27">
        <f>IF(SUM(I72:I72)=0,"",G71/I71*100)</f>
        <v>41.28975585644369</v>
      </c>
      <c r="L71" s="27"/>
      <c r="M71" s="27"/>
      <c r="N71" s="27"/>
      <c r="O71" s="27"/>
      <c r="P71" s="27"/>
      <c r="Q71" s="27"/>
      <c r="R71" s="27"/>
      <c r="S71" s="27"/>
      <c r="T71" s="27"/>
    </row>
    <row r="72" spans="1:20" s="52" customFormat="1" ht="21" customHeight="1">
      <c r="A72" s="49">
        <v>3150956618408.37</v>
      </c>
      <c r="B72" s="49">
        <v>75874664635</v>
      </c>
      <c r="C72" s="119" t="s">
        <v>29</v>
      </c>
      <c r="D72" s="119"/>
      <c r="E72" s="36" t="s">
        <v>5</v>
      </c>
      <c r="F72" s="49">
        <v>3238594862862.19</v>
      </c>
      <c r="G72" s="49">
        <v>31102822026</v>
      </c>
      <c r="H72" s="49">
        <v>3040587115000</v>
      </c>
      <c r="I72" s="49">
        <v>75328181000</v>
      </c>
      <c r="J72" s="47">
        <f>IF(H72=0,"",F72/H72*100)</f>
        <v>106.5121550665451</v>
      </c>
      <c r="K72" s="47">
        <f>IF(I72=0,"",G72/I72*100)</f>
        <v>41.28975585644369</v>
      </c>
      <c r="L72" s="50"/>
      <c r="M72" s="50"/>
      <c r="N72" s="50"/>
      <c r="O72" s="50"/>
      <c r="P72" s="50"/>
      <c r="Q72" s="50"/>
      <c r="R72" s="50"/>
      <c r="S72" s="50"/>
      <c r="T72" s="50"/>
    </row>
    <row r="73" spans="1:20" s="31" customFormat="1" ht="21" customHeight="1" thickBot="1">
      <c r="A73" s="66">
        <f>A74</f>
        <v>4298127992000</v>
      </c>
      <c r="B73" s="66">
        <f>B74</f>
        <v>82719600351.85</v>
      </c>
      <c r="C73" s="122" t="s">
        <v>7</v>
      </c>
      <c r="D73" s="122"/>
      <c r="E73" s="76" t="s">
        <v>5</v>
      </c>
      <c r="F73" s="66">
        <f>F74</f>
        <v>4576892716000</v>
      </c>
      <c r="G73" s="66">
        <f>G74</f>
        <v>43088853726.63</v>
      </c>
      <c r="H73" s="66">
        <f>H74</f>
        <v>4401000000000</v>
      </c>
      <c r="I73" s="66">
        <f>I74</f>
        <v>88788231000</v>
      </c>
      <c r="J73" s="67">
        <f>IF(SUM(H74:H74)=0,"",F73/H73*100)</f>
        <v>103.99665339695522</v>
      </c>
      <c r="K73" s="67">
        <f>IF(SUM(I74:I74)=0,"",G73/I73*100)</f>
        <v>48.529915779750134</v>
      </c>
      <c r="L73" s="27"/>
      <c r="M73" s="27"/>
      <c r="N73" s="27"/>
      <c r="O73" s="27"/>
      <c r="P73" s="27"/>
      <c r="Q73" s="27"/>
      <c r="R73" s="27"/>
      <c r="S73" s="27"/>
      <c r="T73" s="27"/>
    </row>
    <row r="74" spans="1:20" s="24" customFormat="1" ht="21" customHeight="1">
      <c r="A74" s="49">
        <v>4298127992000</v>
      </c>
      <c r="B74" s="49">
        <v>82719600351.85</v>
      </c>
      <c r="C74" s="120" t="s">
        <v>28</v>
      </c>
      <c r="D74" s="120"/>
      <c r="E74" s="36" t="s">
        <v>5</v>
      </c>
      <c r="F74" s="49">
        <v>4576892716000</v>
      </c>
      <c r="G74" s="49">
        <v>43088853726.63</v>
      </c>
      <c r="H74" s="49">
        <v>4401000000000</v>
      </c>
      <c r="I74" s="49">
        <v>88788231000</v>
      </c>
      <c r="J74" s="47">
        <f>IF(H74=0,"",F74/H74*100)</f>
        <v>103.99665339695522</v>
      </c>
      <c r="K74" s="47">
        <f>IF(I74=0,"",G74/I74*100)</f>
        <v>48.529915779750134</v>
      </c>
      <c r="L74" s="35"/>
      <c r="M74" s="35"/>
      <c r="N74" s="35"/>
      <c r="O74" s="35"/>
      <c r="P74" s="35"/>
      <c r="Q74" s="35"/>
      <c r="R74" s="35"/>
      <c r="S74" s="35"/>
      <c r="T74" s="35"/>
    </row>
    <row r="75" spans="1:20" s="31" customFormat="1" ht="21" customHeight="1">
      <c r="A75" s="53">
        <f>A76</f>
        <v>0</v>
      </c>
      <c r="B75" s="53">
        <f>B76</f>
        <v>140116877814</v>
      </c>
      <c r="C75" s="121" t="s">
        <v>51</v>
      </c>
      <c r="D75" s="121"/>
      <c r="E75" s="77"/>
      <c r="F75" s="53">
        <f>F76</f>
        <v>0</v>
      </c>
      <c r="G75" s="53">
        <f>G76</f>
        <v>148108605212</v>
      </c>
      <c r="H75" s="53">
        <f>H76</f>
        <v>0</v>
      </c>
      <c r="I75" s="53">
        <f>I76</f>
        <v>124334753000</v>
      </c>
      <c r="J75" s="50">
        <f>IF(SUM(H76:H76)=0,"",F75/H75*100)</f>
      </c>
      <c r="K75" s="50">
        <f>IF(SUM(I76:I76)=0,"",G75/I75*100)</f>
        <v>119.12084243413423</v>
      </c>
      <c r="L75" s="27"/>
      <c r="M75" s="27"/>
      <c r="N75" s="27"/>
      <c r="O75" s="27"/>
      <c r="P75" s="27"/>
      <c r="Q75" s="27"/>
      <c r="R75" s="27"/>
      <c r="S75" s="27"/>
      <c r="T75" s="27"/>
    </row>
    <row r="76" spans="1:20" s="24" customFormat="1" ht="21" customHeight="1">
      <c r="A76" s="49"/>
      <c r="B76" s="49">
        <v>140116877814</v>
      </c>
      <c r="C76" s="120" t="s">
        <v>30</v>
      </c>
      <c r="D76" s="120"/>
      <c r="E76" s="36"/>
      <c r="F76" s="49"/>
      <c r="G76" s="49">
        <v>148108605212</v>
      </c>
      <c r="H76" s="49"/>
      <c r="I76" s="49">
        <v>124334753000</v>
      </c>
      <c r="J76" s="47">
        <f>IF(H76=0,"",F76/H76*100)</f>
      </c>
      <c r="K76" s="47">
        <f>IF(I76=0,"",G76/I76*100)</f>
        <v>119.12084243413423</v>
      </c>
      <c r="L76" s="35"/>
      <c r="M76" s="35"/>
      <c r="N76" s="35"/>
      <c r="O76" s="35"/>
      <c r="P76" s="35"/>
      <c r="Q76" s="35"/>
      <c r="R76" s="35"/>
      <c r="S76" s="35"/>
      <c r="T76" s="35"/>
    </row>
    <row r="77" spans="1:20" s="31" customFormat="1" ht="21" customHeight="1">
      <c r="A77" s="53">
        <f>SUM(A78:A79)</f>
        <v>1778722575157</v>
      </c>
      <c r="B77" s="53">
        <f>SUM(B78:B79)</f>
        <v>942790037</v>
      </c>
      <c r="C77" s="121" t="s">
        <v>68</v>
      </c>
      <c r="D77" s="121"/>
      <c r="E77" s="33" t="s">
        <v>73</v>
      </c>
      <c r="F77" s="53">
        <f>SUM(F78:F79)</f>
        <v>1591814271373</v>
      </c>
      <c r="G77" s="53">
        <f>SUM(G78:G79)</f>
        <v>819348574</v>
      </c>
      <c r="H77" s="53">
        <f>SUM(H78:H79)</f>
        <v>1548027000000</v>
      </c>
      <c r="I77" s="53">
        <f>SUM(I78:I79)</f>
        <v>832000000</v>
      </c>
      <c r="J77" s="50">
        <f>IF(SUM(H78:H79)=0,"",F77/H77*100)</f>
        <v>102.82858576581675</v>
      </c>
      <c r="K77" s="50">
        <f>IF(SUM(I78:I79)=0,"",G77/I77*100)</f>
        <v>98.47939591346154</v>
      </c>
      <c r="L77" s="27"/>
      <c r="M77" s="27"/>
      <c r="N77" s="27"/>
      <c r="O77" s="27"/>
      <c r="P77" s="27"/>
      <c r="Q77" s="27"/>
      <c r="R77" s="27"/>
      <c r="S77" s="27"/>
      <c r="T77" s="27"/>
    </row>
    <row r="78" spans="1:20" s="24" customFormat="1" ht="21" customHeight="1">
      <c r="A78" s="32">
        <v>1686554096584</v>
      </c>
      <c r="B78" s="32">
        <v>505082469</v>
      </c>
      <c r="C78" s="110" t="s">
        <v>31</v>
      </c>
      <c r="D78" s="110"/>
      <c r="E78" s="36" t="s">
        <v>5</v>
      </c>
      <c r="F78" s="32">
        <v>1500908077505</v>
      </c>
      <c r="G78" s="32">
        <v>426501021</v>
      </c>
      <c r="H78" s="32">
        <v>1446000000000</v>
      </c>
      <c r="I78" s="32">
        <v>450000000</v>
      </c>
      <c r="J78" s="35">
        <f>IF(H78=0,"",F78/H78*100)</f>
        <v>103.7972391082296</v>
      </c>
      <c r="K78" s="35">
        <f>IF(I78=0,"",G78/I78*100)</f>
        <v>94.77800466666667</v>
      </c>
      <c r="L78" s="35"/>
      <c r="M78" s="35"/>
      <c r="N78" s="35"/>
      <c r="O78" s="35"/>
      <c r="P78" s="35"/>
      <c r="Q78" s="35"/>
      <c r="R78" s="35"/>
      <c r="S78" s="35"/>
      <c r="T78" s="35"/>
    </row>
    <row r="79" spans="1:20" s="24" customFormat="1" ht="21" customHeight="1">
      <c r="A79" s="32">
        <v>92168478573</v>
      </c>
      <c r="B79" s="32">
        <v>437707568</v>
      </c>
      <c r="C79" s="110" t="s">
        <v>32</v>
      </c>
      <c r="D79" s="110"/>
      <c r="E79" s="36" t="s">
        <v>5</v>
      </c>
      <c r="F79" s="32">
        <v>90906193868</v>
      </c>
      <c r="G79" s="32">
        <v>392847553</v>
      </c>
      <c r="H79" s="32">
        <v>102027000000</v>
      </c>
      <c r="I79" s="32">
        <v>382000000</v>
      </c>
      <c r="J79" s="35">
        <f>IF(H79=0,"",F79/H79*100)</f>
        <v>89.10013414880375</v>
      </c>
      <c r="K79" s="35">
        <f>IF(I79=0,"",G79/I79*100)</f>
        <v>102.83967356020942</v>
      </c>
      <c r="L79" s="35"/>
      <c r="M79" s="35"/>
      <c r="N79" s="35"/>
      <c r="O79" s="35"/>
      <c r="P79" s="35"/>
      <c r="Q79" s="35"/>
      <c r="R79" s="35"/>
      <c r="S79" s="35"/>
      <c r="T79" s="35"/>
    </row>
    <row r="80" spans="1:20" s="52" customFormat="1" ht="16.5" customHeight="1">
      <c r="A80" s="50"/>
      <c r="B80" s="50"/>
      <c r="C80" s="124"/>
      <c r="D80" s="124"/>
      <c r="E80" s="33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1:20" s="52" customFormat="1" ht="21" customHeight="1">
      <c r="A81" s="50"/>
      <c r="B81" s="50"/>
      <c r="C81" s="121" t="s">
        <v>33</v>
      </c>
      <c r="D81" s="121"/>
      <c r="E81" s="33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1:20" s="52" customFormat="1" ht="21" customHeight="1">
      <c r="A82" s="53">
        <f>SUM(A83:A85)</f>
        <v>0</v>
      </c>
      <c r="B82" s="53">
        <f>SUM(B83:B85)</f>
        <v>192305096419</v>
      </c>
      <c r="C82" s="103" t="s">
        <v>51</v>
      </c>
      <c r="D82" s="103"/>
      <c r="E82" s="44"/>
      <c r="F82" s="53">
        <f>SUM(F83:F85)</f>
        <v>0</v>
      </c>
      <c r="G82" s="53">
        <f>SUM(G83:G85)</f>
        <v>222492227922</v>
      </c>
      <c r="H82" s="53">
        <f>SUM(H83:H85)</f>
        <v>0</v>
      </c>
      <c r="I82" s="53">
        <f>SUM(I83:I85)</f>
        <v>229508528000</v>
      </c>
      <c r="J82" s="27">
        <f>IF(SUM(H83:H85)=0,"",F82/H82*100)</f>
      </c>
      <c r="K82" s="27">
        <f>IF(SUM(I83:I85)=0,"",G82/I82*100)</f>
        <v>96.94290223585939</v>
      </c>
      <c r="L82" s="50"/>
      <c r="M82" s="50"/>
      <c r="N82" s="50"/>
      <c r="O82" s="50"/>
      <c r="P82" s="50"/>
      <c r="Q82" s="50"/>
      <c r="R82" s="50"/>
      <c r="S82" s="50"/>
      <c r="T82" s="50"/>
    </row>
    <row r="83" spans="1:20" s="24" customFormat="1" ht="21" customHeight="1">
      <c r="A83" s="32"/>
      <c r="B83" s="32">
        <v>167751824919</v>
      </c>
      <c r="C83" s="110" t="s">
        <v>34</v>
      </c>
      <c r="D83" s="110"/>
      <c r="E83" s="36"/>
      <c r="F83" s="32"/>
      <c r="G83" s="32">
        <v>198280835476</v>
      </c>
      <c r="H83" s="32"/>
      <c r="I83" s="32">
        <v>204193508000</v>
      </c>
      <c r="J83" s="35">
        <f aca="true" t="shared" si="9" ref="J83:K85">IF(H83=0,"",F83/H83*100)</f>
      </c>
      <c r="K83" s="35">
        <f t="shared" si="9"/>
        <v>97.10437781205071</v>
      </c>
      <c r="L83" s="35"/>
      <c r="M83" s="35"/>
      <c r="N83" s="35"/>
      <c r="O83" s="35"/>
      <c r="P83" s="35"/>
      <c r="Q83" s="35"/>
      <c r="R83" s="35"/>
      <c r="S83" s="35"/>
      <c r="T83" s="35"/>
    </row>
    <row r="84" spans="1:20" s="24" customFormat="1" ht="21" customHeight="1">
      <c r="A84" s="32"/>
      <c r="B84" s="32">
        <v>4873698276</v>
      </c>
      <c r="C84" s="110" t="s">
        <v>35</v>
      </c>
      <c r="D84" s="110"/>
      <c r="E84" s="36"/>
      <c r="F84" s="32"/>
      <c r="G84" s="32">
        <v>4744502996</v>
      </c>
      <c r="H84" s="32"/>
      <c r="I84" s="32">
        <v>4953344000</v>
      </c>
      <c r="J84" s="35">
        <f t="shared" si="9"/>
      </c>
      <c r="K84" s="35">
        <f t="shared" si="9"/>
        <v>95.78383806979689</v>
      </c>
      <c r="L84" s="35"/>
      <c r="M84" s="35"/>
      <c r="N84" s="35"/>
      <c r="O84" s="35"/>
      <c r="P84" s="35"/>
      <c r="Q84" s="35"/>
      <c r="R84" s="35"/>
      <c r="S84" s="35"/>
      <c r="T84" s="35"/>
    </row>
    <row r="85" spans="1:20" s="24" customFormat="1" ht="21" customHeight="1">
      <c r="A85" s="49"/>
      <c r="B85" s="49">
        <v>19679573224</v>
      </c>
      <c r="C85" s="120" t="s">
        <v>69</v>
      </c>
      <c r="D85" s="120"/>
      <c r="E85" s="36"/>
      <c r="F85" s="49"/>
      <c r="G85" s="49">
        <v>19466889450</v>
      </c>
      <c r="H85" s="49"/>
      <c r="I85" s="49">
        <v>20361676000</v>
      </c>
      <c r="J85" s="47">
        <f t="shared" si="9"/>
      </c>
      <c r="K85" s="47">
        <f t="shared" si="9"/>
        <v>95.60553586060401</v>
      </c>
      <c r="L85" s="35"/>
      <c r="M85" s="35"/>
      <c r="N85" s="35"/>
      <c r="O85" s="35"/>
      <c r="P85" s="35"/>
      <c r="Q85" s="35"/>
      <c r="R85" s="35"/>
      <c r="S85" s="35"/>
      <c r="T85" s="35"/>
    </row>
    <row r="86" spans="1:20" s="24" customFormat="1" ht="21" customHeight="1">
      <c r="A86" s="35"/>
      <c r="B86" s="35"/>
      <c r="C86" s="123"/>
      <c r="D86" s="123"/>
      <c r="E86" s="36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s="31" customFormat="1" ht="21" customHeight="1">
      <c r="A87" s="27"/>
      <c r="B87" s="27" t="s">
        <v>14</v>
      </c>
      <c r="C87" s="121" t="s">
        <v>70</v>
      </c>
      <c r="D87" s="121"/>
      <c r="E87" s="44"/>
      <c r="F87" s="27"/>
      <c r="G87" s="27"/>
      <c r="H87" s="27"/>
      <c r="I87" s="27" t="s">
        <v>14</v>
      </c>
      <c r="J87" s="27"/>
      <c r="K87" s="27" t="s">
        <v>14</v>
      </c>
      <c r="L87" s="27"/>
      <c r="M87" s="27"/>
      <c r="N87" s="27"/>
      <c r="O87" s="27"/>
      <c r="P87" s="27"/>
      <c r="Q87" s="27"/>
      <c r="R87" s="27"/>
      <c r="S87" s="27"/>
      <c r="T87" s="27"/>
    </row>
    <row r="88" spans="1:20" s="31" customFormat="1" ht="21" customHeight="1">
      <c r="A88" s="29"/>
      <c r="B88" s="29">
        <f>B89</f>
        <v>384213850181</v>
      </c>
      <c r="C88" s="103" t="s">
        <v>51</v>
      </c>
      <c r="D88" s="103"/>
      <c r="E88" s="36"/>
      <c r="F88" s="29"/>
      <c r="G88" s="29">
        <f>G89</f>
        <v>385307532775</v>
      </c>
      <c r="H88" s="29"/>
      <c r="I88" s="29">
        <f>I89</f>
        <v>391967642000</v>
      </c>
      <c r="J88" s="27">
        <f>IF(SUM(H89:H89)=0,"",F88/H88*100)</f>
      </c>
      <c r="K88" s="27">
        <f>IF(SUM(I89:I89)=0,"",G88/I88*100)</f>
        <v>98.30085228693444</v>
      </c>
      <c r="L88" s="27"/>
      <c r="M88" s="27"/>
      <c r="N88" s="27"/>
      <c r="O88" s="27"/>
      <c r="P88" s="27"/>
      <c r="Q88" s="27"/>
      <c r="R88" s="27"/>
      <c r="S88" s="27"/>
      <c r="T88" s="27"/>
    </row>
    <row r="89" spans="1:20" s="24" customFormat="1" ht="21" customHeight="1">
      <c r="A89" s="32"/>
      <c r="B89" s="32">
        <v>384213850181</v>
      </c>
      <c r="C89" s="110" t="s">
        <v>36</v>
      </c>
      <c r="D89" s="110"/>
      <c r="E89" s="36"/>
      <c r="F89" s="32"/>
      <c r="G89" s="32">
        <v>385307532775</v>
      </c>
      <c r="H89" s="32"/>
      <c r="I89" s="32">
        <v>391967642000</v>
      </c>
      <c r="J89" s="35">
        <f>IF(H89=0,"",F89/H89*100)</f>
      </c>
      <c r="K89" s="35">
        <f>IF(I89=0,"",G89/I89*100)</f>
        <v>98.30085228693444</v>
      </c>
      <c r="L89" s="35"/>
      <c r="M89" s="35"/>
      <c r="N89" s="35"/>
      <c r="O89" s="35"/>
      <c r="P89" s="35"/>
      <c r="Q89" s="35"/>
      <c r="R89" s="35"/>
      <c r="S89" s="35"/>
      <c r="T89" s="35"/>
    </row>
    <row r="90" spans="1:20" s="24" customFormat="1" ht="16.5" customHeight="1">
      <c r="A90" s="35"/>
      <c r="B90" s="35"/>
      <c r="C90" s="123"/>
      <c r="D90" s="123"/>
      <c r="E90" s="36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s="24" customFormat="1" ht="16.5" customHeight="1">
      <c r="A91" s="35"/>
      <c r="B91" s="35"/>
      <c r="C91" s="123"/>
      <c r="D91" s="123"/>
      <c r="E91" s="36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s="24" customFormat="1" ht="16.5" customHeight="1">
      <c r="A92" s="35"/>
      <c r="B92" s="35"/>
      <c r="C92" s="57"/>
      <c r="D92" s="57"/>
      <c r="E92" s="36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s="24" customFormat="1" ht="16.5" customHeight="1">
      <c r="A93" s="35"/>
      <c r="B93" s="35"/>
      <c r="C93" s="123"/>
      <c r="D93" s="123"/>
      <c r="E93" s="36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s="24" customFormat="1" ht="16.5" customHeight="1">
      <c r="A94" s="35"/>
      <c r="B94" s="35"/>
      <c r="C94" s="57"/>
      <c r="D94" s="57"/>
      <c r="E94" s="36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s="24" customFormat="1" ht="16.5" customHeight="1">
      <c r="A95" s="35"/>
      <c r="B95" s="35"/>
      <c r="C95" s="57"/>
      <c r="D95" s="57"/>
      <c r="E95" s="36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s="24" customFormat="1" ht="16.5" customHeight="1">
      <c r="A96" s="35"/>
      <c r="B96" s="35"/>
      <c r="C96" s="57"/>
      <c r="D96" s="57"/>
      <c r="E96" s="36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s="24" customFormat="1" ht="16.5" customHeight="1">
      <c r="A97" s="35"/>
      <c r="B97" s="35"/>
      <c r="C97" s="57"/>
      <c r="D97" s="57"/>
      <c r="E97" s="36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s="24" customFormat="1" ht="16.5" customHeight="1">
      <c r="A98" s="35"/>
      <c r="B98" s="35"/>
      <c r="C98" s="57"/>
      <c r="D98" s="57"/>
      <c r="E98" s="36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s="24" customFormat="1" ht="16.5" customHeight="1">
      <c r="A99" s="35"/>
      <c r="B99" s="35"/>
      <c r="C99" s="57"/>
      <c r="D99" s="57"/>
      <c r="E99" s="36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s="24" customFormat="1" ht="16.5" customHeight="1">
      <c r="A100" s="35"/>
      <c r="B100" s="35"/>
      <c r="C100" s="57"/>
      <c r="D100" s="57"/>
      <c r="E100" s="36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s="24" customFormat="1" ht="16.5" customHeight="1">
      <c r="A101" s="35"/>
      <c r="B101" s="35"/>
      <c r="C101" s="57"/>
      <c r="D101" s="57"/>
      <c r="E101" s="36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s="24" customFormat="1" ht="16.5" customHeight="1">
      <c r="A102" s="35"/>
      <c r="B102" s="35"/>
      <c r="C102" s="57"/>
      <c r="D102" s="57"/>
      <c r="E102" s="36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s="24" customFormat="1" ht="16.5" customHeight="1">
      <c r="A103" s="35"/>
      <c r="B103" s="35"/>
      <c r="C103" s="57"/>
      <c r="D103" s="57"/>
      <c r="E103" s="36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s="24" customFormat="1" ht="16.5" customHeight="1">
      <c r="A104" s="35"/>
      <c r="B104" s="35"/>
      <c r="C104" s="57"/>
      <c r="D104" s="57"/>
      <c r="E104" s="36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s="24" customFormat="1" ht="16.5" customHeight="1">
      <c r="A105" s="35"/>
      <c r="B105" s="35"/>
      <c r="C105" s="57"/>
      <c r="D105" s="57"/>
      <c r="E105" s="36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s="24" customFormat="1" ht="16.5" customHeight="1">
      <c r="A106" s="35"/>
      <c r="B106" s="35"/>
      <c r="C106" s="123"/>
      <c r="D106" s="123"/>
      <c r="E106" s="36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s="24" customFormat="1" ht="16.5" customHeight="1">
      <c r="A107" s="35"/>
      <c r="B107" s="35"/>
      <c r="C107" s="123"/>
      <c r="D107" s="123"/>
      <c r="E107" s="36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s="24" customFormat="1" ht="18" customHeight="1">
      <c r="A108" s="35"/>
      <c r="B108" s="35"/>
      <c r="C108" s="123"/>
      <c r="D108" s="123"/>
      <c r="E108" s="36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11" s="28" customFormat="1" ht="22.5" customHeight="1" thickBot="1">
      <c r="A109" s="46"/>
      <c r="B109" s="46"/>
      <c r="C109" s="125"/>
      <c r="D109" s="125"/>
      <c r="E109" s="54"/>
      <c r="F109" s="55"/>
      <c r="G109" s="55"/>
      <c r="H109" s="55"/>
      <c r="I109" s="55"/>
      <c r="J109" s="55"/>
      <c r="K109" s="55"/>
    </row>
    <row r="110" spans="1:11" ht="16.5">
      <c r="A110" s="78" t="s">
        <v>71</v>
      </c>
      <c r="B110" s="68"/>
      <c r="C110" s="69"/>
      <c r="D110" s="70"/>
      <c r="E110" s="21"/>
      <c r="F110" s="13"/>
      <c r="G110" s="11" t="s">
        <v>77</v>
      </c>
      <c r="H110" s="13"/>
      <c r="I110" s="13"/>
      <c r="J110" s="13"/>
      <c r="K110" s="13"/>
    </row>
    <row r="111" spans="1:7" ht="17.25" customHeight="1">
      <c r="A111" s="11"/>
      <c r="G111" s="71"/>
    </row>
  </sheetData>
  <mergeCells count="98">
    <mergeCell ref="C85:D85"/>
    <mergeCell ref="C86:D86"/>
    <mergeCell ref="C87:D87"/>
    <mergeCell ref="C109:D109"/>
    <mergeCell ref="C88:D88"/>
    <mergeCell ref="C107:D107"/>
    <mergeCell ref="C108:D108"/>
    <mergeCell ref="C90:D90"/>
    <mergeCell ref="C106:D106"/>
    <mergeCell ref="C89:D89"/>
    <mergeCell ref="C91:D91"/>
    <mergeCell ref="C93:D93"/>
    <mergeCell ref="C77:D77"/>
    <mergeCell ref="C78:D78"/>
    <mergeCell ref="C79:D79"/>
    <mergeCell ref="C80:D80"/>
    <mergeCell ref="C81:D81"/>
    <mergeCell ref="C82:D82"/>
    <mergeCell ref="C83:D83"/>
    <mergeCell ref="C84:D84"/>
    <mergeCell ref="C72:D72"/>
    <mergeCell ref="C74:D74"/>
    <mergeCell ref="C75:D75"/>
    <mergeCell ref="C76:D76"/>
    <mergeCell ref="C73:D73"/>
    <mergeCell ref="C68:D68"/>
    <mergeCell ref="C69:D69"/>
    <mergeCell ref="C70:D70"/>
    <mergeCell ref="C71:D71"/>
    <mergeCell ref="C64:D64"/>
    <mergeCell ref="C65:D65"/>
    <mergeCell ref="C66:D66"/>
    <mergeCell ref="C67:D67"/>
    <mergeCell ref="C60:D60"/>
    <mergeCell ref="C61:D61"/>
    <mergeCell ref="C62:D62"/>
    <mergeCell ref="C63:D63"/>
    <mergeCell ref="C56:D56"/>
    <mergeCell ref="C57:D57"/>
    <mergeCell ref="C58:D58"/>
    <mergeCell ref="C59:D59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38:D38"/>
    <mergeCell ref="C41:D41"/>
    <mergeCell ref="C42:D42"/>
    <mergeCell ref="C43:D43"/>
    <mergeCell ref="C40:D40"/>
    <mergeCell ref="C39:D39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J4:K5"/>
    <mergeCell ref="C7:D7"/>
    <mergeCell ref="C8:D8"/>
    <mergeCell ref="C9:D9"/>
    <mergeCell ref="G2:I2"/>
    <mergeCell ref="A4:B5"/>
    <mergeCell ref="C4:D6"/>
    <mergeCell ref="E4:E6"/>
    <mergeCell ref="F4:F5"/>
    <mergeCell ref="G4:G5"/>
    <mergeCell ref="H4:I5"/>
  </mergeCells>
  <printOptions/>
  <pageMargins left="0.5511811023622047" right="0.5511811023622047" top="0.5905511811023623" bottom="0.7874015748031497" header="0.5118110236220472" footer="0.5118110236220472"/>
  <pageSetup horizontalDpi="600" verticalDpi="600" orientation="portrait" pageOrder="overThenDown" paperSize="9" scale="91" r:id="rId1"/>
  <rowBreaks count="2" manualBreakCount="2">
    <brk id="39" max="10" man="1"/>
    <brk id="73" max="10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2010-04-14T02:40:10Z</cp:lastPrinted>
  <dcterms:created xsi:type="dcterms:W3CDTF">2008-04-17T12:53:36Z</dcterms:created>
  <dcterms:modified xsi:type="dcterms:W3CDTF">2010-04-20T02:26:34Z</dcterms:modified>
  <cp:category/>
  <cp:version/>
  <cp:contentType/>
  <cp:contentStatus/>
</cp:coreProperties>
</file>