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<sst xmlns="http://schemas.openxmlformats.org/spreadsheetml/2006/main" count="252" uniqueCount="59">
  <si>
    <r>
      <t>行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</si>
  <si>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r>
      <t>中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央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銀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行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</si>
  <si>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內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</si>
  <si>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國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外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部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分</t>
    </r>
  </si>
  <si>
    <r>
      <t>經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</si>
  <si>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漢翔航空工業股份有限公司</t>
  </si>
  <si>
    <r>
      <t>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</si>
  <si>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中國輸出入銀行</t>
  </si>
  <si>
    <t>中央存款保險股份有限公司</t>
  </si>
  <si>
    <t>臺灣土地銀行股份有限公司</t>
  </si>
  <si>
    <t>財政部印刷廠</t>
  </si>
  <si>
    <t>臺灣菸酒股份有限公司</t>
  </si>
  <si>
    <r>
      <t>交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</si>
  <si>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r>
      <t>交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通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</si>
  <si>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</si>
  <si>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</si>
  <si>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</si>
  <si>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</si>
  <si>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</si>
  <si>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</si>
  <si>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>榮民工程股份有限公司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</si>
  <si>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勞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工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委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員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會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</si>
  <si>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勞工保險局</t>
  </si>
  <si>
    <r>
      <t>行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院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衛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生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署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</t>
    </r>
    <r>
      <rPr>
        <b/>
        <sz val="9"/>
        <rFont val="華康中黑體"/>
        <family val="3"/>
      </rPr>
      <t>管</t>
    </r>
  </si>
  <si>
    <t>中央健康保險局</t>
  </si>
  <si>
    <t>總計</t>
  </si>
  <si>
    <r>
      <t xml:space="preserve">  </t>
    </r>
    <r>
      <rPr>
        <b/>
        <sz val="9"/>
        <rFont val="華康中黑體"/>
        <family val="3"/>
      </rPr>
      <t>總</t>
    </r>
    <r>
      <rPr>
        <b/>
        <sz val="9"/>
        <rFont val="Times New Roman"/>
        <family val="1"/>
      </rPr>
      <t xml:space="preserve">             </t>
    </r>
    <r>
      <rPr>
        <b/>
        <sz val="9"/>
        <rFont val="華康中黑體"/>
        <family val="3"/>
      </rPr>
      <t>計</t>
    </r>
  </si>
  <si>
    <r>
      <t xml:space="preserve">  </t>
    </r>
    <r>
      <rPr>
        <b/>
        <sz val="20"/>
        <rFont val="細明體"/>
        <family val="3"/>
      </rP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</si>
  <si>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</si>
  <si>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r>
      <t>丁</t>
    </r>
    <r>
      <rPr>
        <b/>
        <sz val="20"/>
        <rFont val="Times New Roman"/>
        <family val="1"/>
      </rPr>
      <t xml:space="preserve"> 4</t>
    </r>
    <r>
      <rPr>
        <b/>
        <sz val="20"/>
        <rFont val="細明體"/>
        <family val="3"/>
      </rPr>
      <t>、員工人數</t>
    </r>
  </si>
  <si>
    <r>
      <t>綜計表</t>
    </r>
    <r>
      <rPr>
        <b/>
        <sz val="20"/>
        <rFont val="Times New Roman"/>
        <family val="1"/>
      </rPr>
      <t xml:space="preserve">  (</t>
    </r>
    <r>
      <rPr>
        <b/>
        <sz val="20"/>
        <rFont val="細明體"/>
        <family val="3"/>
      </rPr>
      <t>續</t>
    </r>
    <r>
      <rPr>
        <b/>
        <sz val="20"/>
        <rFont val="Times New Roman"/>
        <family val="1"/>
      </rPr>
      <t>)</t>
    </r>
  </si>
  <si>
    <t>資本支出部分</t>
  </si>
  <si>
    <t>機關名稱</t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</si>
  <si>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</si>
  <si>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</si>
  <si>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t>營業支出預</t>
  </si>
  <si>
    <r>
      <t>算部分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不包括資本支出</t>
    </r>
    <r>
      <rPr>
        <sz val="9"/>
        <rFont val="Times New Roman"/>
        <family val="1"/>
      </rPr>
      <t>)</t>
    </r>
  </si>
  <si>
    <r>
      <t>營業支出決算數</t>
    </r>
    <r>
      <rPr>
        <sz val="9"/>
        <rFont val="Times New Roman"/>
        <family val="1"/>
      </rPr>
      <t xml:space="preserve">    </t>
    </r>
  </si>
  <si>
    <r>
      <t xml:space="preserve"> </t>
    </r>
    <r>
      <rPr>
        <sz val="9"/>
        <rFont val="新細明體"/>
        <family val="1"/>
      </rPr>
      <t>決算數</t>
    </r>
  </si>
  <si>
    <t>預算數</t>
  </si>
  <si>
    <t>決算數與預算數比較</t>
  </si>
  <si>
    <t>生產部分</t>
  </si>
  <si>
    <t>行銷或業務部分</t>
  </si>
  <si>
    <t>管理部分</t>
  </si>
  <si>
    <t>研究發展、員工訓練及其他部分</t>
  </si>
  <si>
    <t>合計</t>
  </si>
  <si>
    <r>
      <t>與預算數比較</t>
    </r>
    <r>
      <rPr>
        <sz val="9"/>
        <rFont val="Times New Roman"/>
        <family val="1"/>
      </rPr>
      <t xml:space="preserve">    </t>
    </r>
  </si>
  <si>
    <t>員</t>
  </si>
  <si>
    <t>工</t>
  </si>
  <si>
    <t>正式</t>
  </si>
  <si>
    <t>臨時</t>
  </si>
  <si>
    <r>
      <t>經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濟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</si>
  <si>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台灣糖業股份有限公司</t>
  </si>
  <si>
    <t>台灣中油股份有限公司</t>
  </si>
  <si>
    <t>台灣電力股份有限公司</t>
  </si>
  <si>
    <t>台灣自來水股份有限公司</t>
  </si>
  <si>
    <r>
      <t>財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政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部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主</t>
    </r>
    <r>
      <rPr>
        <b/>
        <sz val="9"/>
        <rFont val="Times New Roman"/>
        <family val="1"/>
      </rPr>
      <t xml:space="preserve">  </t>
    </r>
    <r>
      <rPr>
        <b/>
        <sz val="9"/>
        <rFont val="華康中黑體"/>
        <family val="3"/>
      </rPr>
      <t>管</t>
    </r>
  </si>
  <si>
    <t>臺灣金融控股股份有限公司</t>
  </si>
  <si>
    <t>中華郵政股份有限公司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</si>
</sst>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\ #,##0_-;\-\ #,##0_-;_-\ &quot;&quot;_-"/>
  </numFmts>
  <fonts count="14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華康中黑體"/>
      <family val="3"/>
    </font>
    <font>
      <b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176" fontId="1" fillId="0" borderId="0" xfId="15" applyNumberFormat="1" applyFont="1" applyAlignment="1" quotePrefix="1">
      <alignment horizontal="left"/>
      <protection/>
    </xf>
    <xf numFmtId="176" fontId="1" fillId="0" borderId="0" xfId="15" applyNumberFormat="1" applyFont="1">
      <alignment/>
      <protection/>
    </xf>
    <xf numFmtId="176" fontId="3" fillId="0" borderId="0" xfId="15" applyNumberFormat="1" applyFont="1" applyAlignment="1" quotePrefix="1">
      <alignment horizontal="left"/>
      <protection/>
    </xf>
    <xf numFmtId="176" fontId="3" fillId="0" borderId="0" xfId="15" applyNumberFormat="1" applyFont="1" applyAlignment="1" quotePrefix="1">
      <alignment horizontal="center"/>
      <protection/>
    </xf>
    <xf numFmtId="176" fontId="1" fillId="0" borderId="1" xfId="15" applyNumberFormat="1" applyFont="1" applyBorder="1">
      <alignment/>
      <protection/>
    </xf>
    <xf numFmtId="176" fontId="7" fillId="0" borderId="1" xfId="15" applyNumberFormat="1" applyFont="1" applyBorder="1">
      <alignment/>
      <protection/>
    </xf>
    <xf numFmtId="176" fontId="1" fillId="0" borderId="0" xfId="15" applyNumberFormat="1" applyFont="1" applyBorder="1">
      <alignment/>
      <protection/>
    </xf>
    <xf numFmtId="176" fontId="9" fillId="0" borderId="0" xfId="15" applyNumberFormat="1" applyFont="1" applyBorder="1">
      <alignment/>
      <protection/>
    </xf>
    <xf numFmtId="176" fontId="9" fillId="0" borderId="0" xfId="15" applyNumberFormat="1" applyFont="1">
      <alignment/>
      <protection/>
    </xf>
    <xf numFmtId="176" fontId="2" fillId="0" borderId="2" xfId="15" applyNumberFormat="1" applyFont="1" applyBorder="1" applyAlignment="1">
      <alignment horizontal="distributed" vertical="center"/>
      <protection/>
    </xf>
    <xf numFmtId="176" fontId="2" fillId="0" borderId="3" xfId="15" applyNumberFormat="1" applyFont="1" applyBorder="1" applyAlignment="1">
      <alignment horizontal="distributed" vertical="center"/>
      <protection/>
    </xf>
    <xf numFmtId="176" fontId="2" fillId="0" borderId="1" xfId="15" applyNumberFormat="1" applyFont="1" applyBorder="1" applyAlignment="1">
      <alignment horizontal="distributed" vertical="center"/>
      <protection/>
    </xf>
    <xf numFmtId="176" fontId="9" fillId="0" borderId="0" xfId="15" applyNumberFormat="1" applyFont="1" applyBorder="1" applyAlignment="1" quotePrefix="1">
      <alignment horizontal="center" vertical="center"/>
      <protection/>
    </xf>
    <xf numFmtId="176" fontId="9" fillId="0" borderId="0" xfId="15" applyNumberFormat="1" applyFont="1" applyBorder="1" applyAlignment="1" quotePrefix="1">
      <alignment horizontal="left" vertical="center"/>
      <protection/>
    </xf>
    <xf numFmtId="176" fontId="9" fillId="0" borderId="0" xfId="15" applyNumberFormat="1" applyFont="1" applyAlignment="1">
      <alignment vertical="center"/>
      <protection/>
    </xf>
    <xf numFmtId="176" fontId="10" fillId="0" borderId="0" xfId="15" applyNumberFormat="1" applyFont="1" applyAlignment="1">
      <alignment vertical="center"/>
      <protection/>
    </xf>
    <xf numFmtId="176" fontId="11" fillId="0" borderId="0" xfId="15" applyNumberFormat="1" applyFont="1" applyAlignment="1" quotePrefix="1">
      <alignment horizontal="center" vertical="center"/>
      <protection/>
    </xf>
    <xf numFmtId="176" fontId="12" fillId="0" borderId="0" xfId="15" applyNumberFormat="1" applyFont="1" applyAlignment="1">
      <alignment vertical="center"/>
      <protection/>
    </xf>
    <xf numFmtId="176" fontId="2" fillId="0" borderId="0" xfId="15" applyNumberFormat="1" applyFont="1" applyAlignment="1" quotePrefix="1">
      <alignment horizontal="distributed" vertical="center"/>
      <protection/>
    </xf>
    <xf numFmtId="176" fontId="1" fillId="0" borderId="0" xfId="15" applyNumberFormat="1" applyFont="1" applyAlignment="1">
      <alignment vertical="center"/>
      <protection/>
    </xf>
    <xf numFmtId="176" fontId="9" fillId="0" borderId="0" xfId="15" applyNumberFormat="1" applyFont="1" applyAlignment="1" applyProtection="1">
      <alignment vertical="center"/>
      <protection locked="0"/>
    </xf>
    <xf numFmtId="176" fontId="2" fillId="0" borderId="0" xfId="15" applyNumberFormat="1" applyFont="1" applyAlignment="1" quotePrefix="1">
      <alignment horizontal="center" vertical="center"/>
      <protection/>
    </xf>
    <xf numFmtId="176" fontId="9" fillId="0" borderId="0" xfId="15" applyNumberFormat="1" applyFont="1" applyAlignment="1" quotePrefix="1">
      <alignment horizontal="center" vertical="center"/>
      <protection/>
    </xf>
    <xf numFmtId="176" fontId="11" fillId="0" borderId="0" xfId="15" applyNumberFormat="1" applyFont="1" applyAlignment="1">
      <alignment horizontal="center" vertical="center"/>
      <protection/>
    </xf>
    <xf numFmtId="176" fontId="13" fillId="0" borderId="0" xfId="15" applyNumberFormat="1" applyFont="1" applyAlignment="1">
      <alignment vertical="center"/>
      <protection/>
    </xf>
    <xf numFmtId="176" fontId="9" fillId="0" borderId="0" xfId="15" applyNumberFormat="1" applyFont="1" applyFill="1" applyAlignment="1">
      <alignment vertical="center"/>
      <protection/>
    </xf>
    <xf numFmtId="176" fontId="2" fillId="0" borderId="0" xfId="15" applyNumberFormat="1" applyFont="1" applyFill="1" applyAlignment="1" quotePrefix="1">
      <alignment horizontal="distributed" vertical="center"/>
      <protection/>
    </xf>
    <xf numFmtId="176" fontId="1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applyProtection="1">
      <alignment vertical="center"/>
      <protection locked="0"/>
    </xf>
    <xf numFmtId="176" fontId="2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Fill="1" applyAlignment="1">
      <alignment horizontal="distributed" vertical="center" wrapText="1"/>
      <protection/>
    </xf>
    <xf numFmtId="176" fontId="9" fillId="0" borderId="0" xfId="15" applyNumberFormat="1" applyFont="1" applyAlignment="1" applyProtection="1">
      <alignment vertical="center"/>
      <protection/>
    </xf>
    <xf numFmtId="176" fontId="2" fillId="0" borderId="0" xfId="15" applyNumberFormat="1" applyFont="1" applyAlignment="1">
      <alignment horizontal="distributed" vertical="center" wrapText="1"/>
      <protection/>
    </xf>
    <xf numFmtId="176" fontId="9" fillId="0" borderId="0" xfId="15" applyNumberFormat="1" applyFont="1" applyFill="1" applyAlignment="1" applyProtection="1">
      <alignment vertical="center"/>
      <protection/>
    </xf>
    <xf numFmtId="176" fontId="2" fillId="0" borderId="0" xfId="15" applyNumberFormat="1" applyFont="1" applyFill="1" applyAlignment="1">
      <alignment horizontal="distributed" vertical="center"/>
      <protection/>
    </xf>
    <xf numFmtId="176" fontId="9" fillId="0" borderId="0" xfId="15" applyNumberFormat="1" applyFont="1" applyAlignment="1">
      <alignment horizontal="distributed" vertical="center"/>
      <protection/>
    </xf>
    <xf numFmtId="176" fontId="9" fillId="0" borderId="0" xfId="15" applyNumberFormat="1" applyFont="1" applyBorder="1" applyAlignment="1">
      <alignment vertical="center"/>
      <protection/>
    </xf>
    <xf numFmtId="176" fontId="2" fillId="0" borderId="0" xfId="15" applyNumberFormat="1" applyFont="1" applyBorder="1" applyAlignment="1">
      <alignment horizontal="distributed" vertical="center"/>
      <protection/>
    </xf>
    <xf numFmtId="176" fontId="1" fillId="0" borderId="0" xfId="15" applyNumberFormat="1" applyFont="1" applyBorder="1" applyAlignment="1">
      <alignment vertical="center"/>
      <protection/>
    </xf>
    <xf numFmtId="176" fontId="9" fillId="0" borderId="0" xfId="15" applyNumberFormat="1" applyFont="1" applyBorder="1" applyAlignment="1" applyProtection="1">
      <alignment vertical="center"/>
      <protection locked="0"/>
    </xf>
    <xf numFmtId="176" fontId="1" fillId="0" borderId="0" xfId="15" applyNumberFormat="1" applyFont="1" applyBorder="1" applyAlignment="1" applyProtection="1">
      <alignment vertical="center"/>
      <protection locked="0"/>
    </xf>
    <xf numFmtId="176" fontId="9" fillId="0" borderId="0" xfId="15" applyNumberFormat="1" applyFont="1" applyFill="1" applyBorder="1" applyAlignment="1">
      <alignment vertical="center"/>
      <protection/>
    </xf>
    <xf numFmtId="176" fontId="2" fillId="0" borderId="0" xfId="15" applyNumberFormat="1" applyFont="1" applyFill="1" applyBorder="1" applyAlignment="1">
      <alignment horizontal="distributed" vertical="center" wrapText="1"/>
      <protection/>
    </xf>
    <xf numFmtId="176" fontId="1" fillId="0" borderId="0" xfId="15" applyNumberFormat="1" applyFont="1" applyFill="1" applyBorder="1" applyAlignment="1">
      <alignment vertical="center"/>
      <protection/>
    </xf>
    <xf numFmtId="176" fontId="9" fillId="0" borderId="0" xfId="15" applyNumberFormat="1" applyFont="1" applyFill="1" applyBorder="1" applyAlignment="1" applyProtection="1">
      <alignment vertical="center"/>
      <protection locked="0"/>
    </xf>
    <xf numFmtId="176" fontId="2" fillId="0" borderId="0" xfId="15" applyNumberFormat="1" applyFont="1" applyFill="1" applyBorder="1" applyAlignment="1" quotePrefix="1">
      <alignment horizontal="center" vertical="center"/>
      <protection/>
    </xf>
    <xf numFmtId="176" fontId="2" fillId="0" borderId="0" xfId="15" applyNumberFormat="1" applyFont="1" applyFill="1" applyBorder="1" applyAlignment="1">
      <alignment horizontal="distributed" vertical="center"/>
      <protection/>
    </xf>
    <xf numFmtId="176" fontId="9" fillId="0" borderId="1" xfId="15" applyNumberFormat="1" applyFont="1" applyFill="1" applyBorder="1" applyAlignment="1" applyProtection="1">
      <alignment vertical="center"/>
      <protection locked="0"/>
    </xf>
    <xf numFmtId="176" fontId="2" fillId="0" borderId="1" xfId="15" applyNumberFormat="1" applyFont="1" applyFill="1" applyBorder="1" applyAlignment="1" quotePrefix="1">
      <alignment horizontal="center" vertical="center"/>
      <protection/>
    </xf>
    <xf numFmtId="176" fontId="9" fillId="0" borderId="1" xfId="15" applyNumberFormat="1" applyFont="1" applyFill="1" applyBorder="1" applyAlignment="1">
      <alignment vertical="center"/>
      <protection/>
    </xf>
    <xf numFmtId="176" fontId="9" fillId="0" borderId="0" xfId="15" applyNumberFormat="1" applyFont="1" applyBorder="1" applyAlignment="1">
      <alignment horizontal="distributed" vertical="center"/>
      <protection/>
    </xf>
    <xf numFmtId="176" fontId="2" fillId="0" borderId="0" xfId="15" applyNumberFormat="1" applyFont="1" applyBorder="1" applyAlignment="1">
      <alignment horizontal="distributed" vertical="center" wrapText="1"/>
      <protection/>
    </xf>
    <xf numFmtId="176" fontId="2" fillId="0" borderId="0" xfId="15" applyNumberFormat="1" applyFont="1" applyBorder="1" applyAlignment="1" quotePrefix="1">
      <alignment horizontal="center" vertical="center"/>
      <protection/>
    </xf>
    <xf numFmtId="176" fontId="10" fillId="0" borderId="0" xfId="15" applyNumberFormat="1" applyFont="1" applyFill="1" applyAlignment="1">
      <alignment vertical="center"/>
      <protection/>
    </xf>
    <xf numFmtId="176" fontId="11" fillId="0" borderId="0" xfId="15" applyNumberFormat="1" applyFont="1" applyFill="1" applyAlignment="1" quotePrefix="1">
      <alignment horizontal="center" vertical="center" wrapText="1"/>
      <protection/>
    </xf>
    <xf numFmtId="176" fontId="13" fillId="0" borderId="0" xfId="15" applyNumberFormat="1" applyFont="1" applyFill="1" applyAlignment="1">
      <alignment vertical="center"/>
      <protection/>
    </xf>
    <xf numFmtId="176" fontId="9" fillId="0" borderId="0" xfId="15" applyNumberFormat="1" applyFont="1" applyFill="1" applyAlignment="1" quotePrefix="1">
      <alignment horizontal="center" vertical="center"/>
      <protection/>
    </xf>
    <xf numFmtId="176" fontId="2" fillId="0" borderId="0" xfId="15" applyNumberFormat="1" applyFont="1" applyAlignment="1">
      <alignment horizontal="distributed" vertical="center"/>
      <protection/>
    </xf>
    <xf numFmtId="176" fontId="10" fillId="0" borderId="0" xfId="15" applyNumberFormat="1" applyFont="1" applyBorder="1" applyAlignment="1">
      <alignment vertical="center"/>
      <protection/>
    </xf>
    <xf numFmtId="176" fontId="11" fillId="0" borderId="0" xfId="15" applyNumberFormat="1" applyFont="1" applyBorder="1" applyAlignment="1" quotePrefix="1">
      <alignment horizontal="distributed" vertical="center"/>
      <protection/>
    </xf>
    <xf numFmtId="176" fontId="10" fillId="0" borderId="0" xfId="15" applyNumberFormat="1" applyFont="1" applyBorder="1" applyAlignment="1" quotePrefix="1">
      <alignment horizontal="center" vertical="center"/>
      <protection/>
    </xf>
    <xf numFmtId="176" fontId="1" fillId="0" borderId="1" xfId="15" applyNumberFormat="1" applyFont="1" applyBorder="1" applyAlignment="1">
      <alignment vertical="center"/>
      <protection/>
    </xf>
    <xf numFmtId="176" fontId="2" fillId="0" borderId="4" xfId="15" applyNumberFormat="1" applyFont="1" applyBorder="1" applyAlignment="1">
      <alignment horizontal="distributed" vertical="center"/>
      <protection/>
    </xf>
    <xf numFmtId="176" fontId="2" fillId="0" borderId="5" xfId="15" applyNumberFormat="1" applyFont="1" applyBorder="1" applyAlignment="1">
      <alignment horizontal="distributed" vertical="center"/>
      <protection/>
    </xf>
    <xf numFmtId="176" fontId="4" fillId="0" borderId="0" xfId="15" applyNumberFormat="1" applyFont="1" applyAlignment="1" quotePrefix="1">
      <alignment horizontal="distributed" vertical="center"/>
      <protection/>
    </xf>
    <xf numFmtId="176" fontId="5" fillId="0" borderId="0" xfId="15" applyNumberFormat="1" applyFont="1" applyAlignment="1">
      <alignment horizontal="distributed" vertical="center"/>
      <protection/>
    </xf>
    <xf numFmtId="176" fontId="4" fillId="0" borderId="0" xfId="15" applyNumberFormat="1" applyFont="1" applyAlignment="1">
      <alignment horizontal="distributed" vertical="center"/>
      <protection/>
    </xf>
    <xf numFmtId="176" fontId="2" fillId="0" borderId="6" xfId="15" applyNumberFormat="1" applyFont="1" applyBorder="1" applyAlignment="1">
      <alignment horizontal="distributed" vertical="center"/>
      <protection/>
    </xf>
    <xf numFmtId="176" fontId="9" fillId="0" borderId="6" xfId="15" applyNumberFormat="1" applyFont="1" applyBorder="1" applyAlignment="1">
      <alignment horizontal="distributed" vertical="center"/>
      <protection/>
    </xf>
    <xf numFmtId="176" fontId="9" fillId="0" borderId="7" xfId="15" applyNumberFormat="1" applyFont="1" applyBorder="1" applyAlignment="1">
      <alignment horizontal="distributed" vertical="center"/>
      <protection/>
    </xf>
    <xf numFmtId="176" fontId="2" fillId="0" borderId="8" xfId="15" applyNumberFormat="1" applyFont="1" applyBorder="1" applyAlignment="1">
      <alignment horizontal="distributed" vertical="center"/>
      <protection/>
    </xf>
    <xf numFmtId="176" fontId="9" fillId="0" borderId="9" xfId="15" applyNumberFormat="1" applyFont="1" applyBorder="1" applyAlignment="1">
      <alignment horizontal="distributed" vertical="center"/>
      <protection/>
    </xf>
    <xf numFmtId="176" fontId="9" fillId="0" borderId="10" xfId="15" applyNumberFormat="1" applyFont="1" applyBorder="1" applyAlignment="1">
      <alignment horizontal="distributed" vertical="center"/>
      <protection/>
    </xf>
    <xf numFmtId="176" fontId="2" fillId="0" borderId="11" xfId="15" applyNumberFormat="1" applyFont="1" applyBorder="1" applyAlignment="1">
      <alignment horizontal="distributed" vertical="center"/>
      <protection/>
    </xf>
    <xf numFmtId="176" fontId="9" fillId="0" borderId="6" xfId="15" applyNumberFormat="1" applyFont="1" applyBorder="1" applyAlignment="1" quotePrefix="1">
      <alignment horizontal="distributed" vertical="center"/>
      <protection/>
    </xf>
    <xf numFmtId="176" fontId="2" fillId="0" borderId="12" xfId="15" applyNumberFormat="1" applyFont="1" applyBorder="1" applyAlignment="1">
      <alignment horizontal="distributed" vertical="center"/>
      <protection/>
    </xf>
    <xf numFmtId="176" fontId="9" fillId="0" borderId="13" xfId="15" applyNumberFormat="1" applyFont="1" applyBorder="1" applyAlignment="1">
      <alignment horizontal="distributed" vertical="center"/>
      <protection/>
    </xf>
    <xf numFmtId="176" fontId="9" fillId="0" borderId="14" xfId="15" applyNumberFormat="1" applyFont="1" applyBorder="1" applyAlignment="1">
      <alignment horizontal="distributed" vertical="center"/>
      <protection/>
    </xf>
    <xf numFmtId="176" fontId="9" fillId="0" borderId="15" xfId="15" applyNumberFormat="1" applyFont="1" applyBorder="1" applyAlignment="1">
      <alignment horizontal="distributed" vertical="center"/>
      <protection/>
    </xf>
    <xf numFmtId="0" fontId="1" fillId="0" borderId="15" xfId="15" applyFont="1" applyBorder="1" applyAlignment="1">
      <alignment horizontal="distributed"/>
      <protection/>
    </xf>
    <xf numFmtId="0" fontId="1" fillId="0" borderId="16" xfId="15" applyFont="1" applyBorder="1" applyAlignment="1">
      <alignment horizontal="distributed"/>
      <protection/>
    </xf>
    <xf numFmtId="176" fontId="2" fillId="0" borderId="17" xfId="15" applyNumberFormat="1" applyFont="1" applyBorder="1" applyAlignment="1">
      <alignment horizontal="distributed" vertical="center"/>
      <protection/>
    </xf>
    <xf numFmtId="176" fontId="9" fillId="0" borderId="15" xfId="15" applyNumberFormat="1" applyFont="1" applyBorder="1" applyAlignment="1" quotePrefix="1">
      <alignment horizontal="distributed" vertical="center"/>
      <protection/>
    </xf>
    <xf numFmtId="176" fontId="9" fillId="0" borderId="16" xfId="15" applyNumberFormat="1" applyFont="1" applyBorder="1" applyAlignment="1" quotePrefix="1">
      <alignment horizontal="distributed" vertical="center"/>
      <protection/>
    </xf>
    <xf numFmtId="176" fontId="2" fillId="0" borderId="18" xfId="15" applyNumberFormat="1" applyFont="1" applyBorder="1" applyAlignment="1">
      <alignment horizontal="distributed" vertical="center"/>
      <protection/>
    </xf>
    <xf numFmtId="176" fontId="9" fillId="0" borderId="19" xfId="15" applyNumberFormat="1" applyFont="1" applyBorder="1" applyAlignment="1">
      <alignment horizontal="distributed" vertical="center"/>
      <protection/>
    </xf>
    <xf numFmtId="176" fontId="9" fillId="0" borderId="12" xfId="15" applyNumberFormat="1" applyFont="1" applyBorder="1" applyAlignment="1">
      <alignment horizontal="distributed" vertical="center"/>
      <protection/>
    </xf>
    <xf numFmtId="176" fontId="2" fillId="0" borderId="20" xfId="15" applyNumberFormat="1" applyFont="1" applyBorder="1" applyAlignment="1">
      <alignment horizontal="distributed" vertical="center"/>
      <protection/>
    </xf>
    <xf numFmtId="176" fontId="9" fillId="0" borderId="7" xfId="15" applyNumberFormat="1" applyFont="1" applyBorder="1" applyAlignment="1" quotePrefix="1">
      <alignment horizontal="distributed" vertical="center"/>
      <protection/>
    </xf>
    <xf numFmtId="176" fontId="9" fillId="0" borderId="19" xfId="15" applyNumberFormat="1" applyFont="1" applyBorder="1" applyAlignment="1" quotePrefix="1">
      <alignment horizontal="distributed" vertical="center"/>
      <protection/>
    </xf>
    <xf numFmtId="176" fontId="2" fillId="0" borderId="21" xfId="15" applyNumberFormat="1" applyFont="1" applyBorder="1" applyAlignment="1">
      <alignment horizontal="distributed" vertical="center"/>
      <protection/>
    </xf>
    <xf numFmtId="176" fontId="9" fillId="0" borderId="16" xfId="15" applyNumberFormat="1" applyFont="1" applyBorder="1" applyAlignment="1">
      <alignment horizontal="distributed" vertical="center"/>
      <protection/>
    </xf>
    <xf numFmtId="176" fontId="2" fillId="0" borderId="22" xfId="15" applyNumberFormat="1" applyFont="1" applyBorder="1" applyAlignment="1">
      <alignment horizontal="distributed" vertical="center"/>
      <protection/>
    </xf>
    <xf numFmtId="176" fontId="9" fillId="0" borderId="23" xfId="15" applyNumberFormat="1" applyFont="1" applyBorder="1" applyAlignment="1" quotePrefix="1">
      <alignment horizontal="distributed" vertical="center"/>
      <protection/>
    </xf>
    <xf numFmtId="176" fontId="2" fillId="0" borderId="15" xfId="15" applyNumberFormat="1" applyFont="1" applyBorder="1" applyAlignment="1">
      <alignment horizontal="distributed" vertical="center"/>
      <protection/>
    </xf>
  </cellXfs>
  <cellStyles count="7">
    <cellStyle name="Normal" xfId="0"/>
    <cellStyle name="一般_丁三員工人數綜計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1"/>
  <sheetViews>
    <sheetView tabSelected="1" zoomScaleSheetLayoutView="100" workbookViewId="0" topLeftCell="A1">
      <selection activeCell="F12" sqref="F12"/>
    </sheetView>
  </sheetViews>
  <sheetFormatPr defaultColWidth="9.00390625" defaultRowHeight="16.5"/>
  <cols>
    <col min="1" max="1" width="7.125" style="2" customWidth="1"/>
    <col min="2" max="12" width="7.00390625" style="2" customWidth="1"/>
    <col min="13" max="13" width="28.75390625" style="2" customWidth="1"/>
    <col min="14" max="29" width="7.00390625" style="2" customWidth="1"/>
    <col min="30" max="30" width="29.00390625" style="2" customWidth="1"/>
    <col min="31" max="16384" width="7.00390625" style="2" customWidth="1"/>
  </cols>
  <sheetData>
    <row r="1" spans="1:55" ht="8.25" customHeight="1">
      <c r="A1" s="1"/>
      <c r="Z1" s="1"/>
      <c r="AD1" s="1"/>
      <c r="AE1" s="1"/>
      <c r="BC1" s="1"/>
    </row>
    <row r="2" spans="1:58" ht="25.5" customHeight="1">
      <c r="A2" s="3"/>
      <c r="B2" s="3"/>
      <c r="C2" s="3"/>
      <c r="D2" s="3"/>
      <c r="E2" s="3"/>
      <c r="F2" s="3"/>
      <c r="G2" s="3"/>
      <c r="H2" s="65" t="s">
        <v>27</v>
      </c>
      <c r="I2" s="65"/>
      <c r="J2" s="65"/>
      <c r="K2" s="65"/>
      <c r="L2" s="65"/>
      <c r="M2" s="65"/>
      <c r="N2" s="66" t="s">
        <v>28</v>
      </c>
      <c r="O2" s="67"/>
      <c r="P2" s="67"/>
      <c r="Q2" s="67"/>
      <c r="R2" s="67"/>
      <c r="S2" s="67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4"/>
      <c r="AG2" s="4"/>
      <c r="AH2" s="4"/>
      <c r="AI2" s="66" t="s">
        <v>29</v>
      </c>
      <c r="AJ2" s="67"/>
      <c r="AK2" s="67"/>
      <c r="AL2" s="67"/>
      <c r="AM2" s="67"/>
      <c r="AN2" s="67"/>
      <c r="AO2" s="67"/>
      <c r="AP2" s="67"/>
      <c r="AQ2" s="66" t="s">
        <v>30</v>
      </c>
      <c r="AR2" s="67"/>
      <c r="AS2" s="67"/>
      <c r="AT2" s="67"/>
      <c r="AU2" s="67"/>
      <c r="AV2" s="67"/>
      <c r="AY2" s="4"/>
      <c r="AZ2" s="4"/>
      <c r="BA2" s="4"/>
      <c r="BB2" s="4"/>
      <c r="BC2" s="4"/>
      <c r="BD2" s="4"/>
      <c r="BE2" s="4"/>
      <c r="BF2" s="4"/>
    </row>
    <row r="3" spans="1:58" s="7" customFormat="1" ht="7.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s="8" customFormat="1" ht="18.75" customHeight="1">
      <c r="A4" s="68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  <c r="M4" s="71" t="s">
        <v>32</v>
      </c>
      <c r="N4" s="74" t="s">
        <v>33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6" t="s">
        <v>32</v>
      </c>
      <c r="AE4" s="85" t="s">
        <v>34</v>
      </c>
      <c r="AF4" s="86"/>
      <c r="AG4" s="86"/>
      <c r="AH4" s="87"/>
      <c r="AI4" s="74" t="s">
        <v>35</v>
      </c>
      <c r="AJ4" s="75"/>
      <c r="AK4" s="75"/>
      <c r="AL4" s="75"/>
      <c r="AM4" s="75"/>
      <c r="AN4" s="75"/>
      <c r="AO4" s="75"/>
      <c r="AP4" s="75"/>
      <c r="AQ4" s="88" t="s">
        <v>36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89"/>
      <c r="BC4" s="85" t="s">
        <v>37</v>
      </c>
      <c r="BD4" s="90"/>
      <c r="BE4" s="90"/>
      <c r="BF4" s="90"/>
    </row>
    <row r="5" spans="1:58" s="9" customFormat="1" ht="18.75" customHeight="1">
      <c r="A5" s="79" t="s">
        <v>38</v>
      </c>
      <c r="B5" s="80"/>
      <c r="C5" s="80"/>
      <c r="D5" s="81"/>
      <c r="E5" s="82" t="s">
        <v>39</v>
      </c>
      <c r="F5" s="83"/>
      <c r="G5" s="83"/>
      <c r="H5" s="84"/>
      <c r="I5" s="82" t="s">
        <v>40</v>
      </c>
      <c r="J5" s="83"/>
      <c r="K5" s="83"/>
      <c r="L5" s="84"/>
      <c r="M5" s="72"/>
      <c r="N5" s="82" t="s">
        <v>41</v>
      </c>
      <c r="O5" s="83"/>
      <c r="P5" s="83"/>
      <c r="Q5" s="84"/>
      <c r="R5" s="82" t="s">
        <v>42</v>
      </c>
      <c r="S5" s="83"/>
      <c r="T5" s="83"/>
      <c r="U5" s="84"/>
      <c r="V5" s="82" t="s">
        <v>43</v>
      </c>
      <c r="W5" s="83"/>
      <c r="X5" s="83"/>
      <c r="Y5" s="84"/>
      <c r="Z5" s="82" t="s">
        <v>44</v>
      </c>
      <c r="AA5" s="83"/>
      <c r="AB5" s="83"/>
      <c r="AC5" s="83"/>
      <c r="AD5" s="77"/>
      <c r="AE5" s="82" t="s">
        <v>45</v>
      </c>
      <c r="AF5" s="83"/>
      <c r="AG5" s="83"/>
      <c r="AH5" s="84"/>
      <c r="AI5" s="82" t="s">
        <v>41</v>
      </c>
      <c r="AJ5" s="83"/>
      <c r="AK5" s="83"/>
      <c r="AL5" s="84"/>
      <c r="AM5" s="82" t="s">
        <v>42</v>
      </c>
      <c r="AN5" s="83"/>
      <c r="AO5" s="83"/>
      <c r="AP5" s="83"/>
      <c r="AQ5" s="91" t="s">
        <v>43</v>
      </c>
      <c r="AR5" s="79"/>
      <c r="AS5" s="79"/>
      <c r="AT5" s="92"/>
      <c r="AU5" s="82" t="s">
        <v>44</v>
      </c>
      <c r="AV5" s="79"/>
      <c r="AW5" s="79"/>
      <c r="AX5" s="92"/>
      <c r="AY5" s="82" t="s">
        <v>45</v>
      </c>
      <c r="AZ5" s="83"/>
      <c r="BA5" s="83"/>
      <c r="BB5" s="84"/>
      <c r="BC5" s="93" t="s">
        <v>46</v>
      </c>
      <c r="BD5" s="94"/>
      <c r="BE5" s="94"/>
      <c r="BF5" s="94"/>
    </row>
    <row r="6" spans="1:58" s="9" customFormat="1" ht="21" customHeight="1">
      <c r="A6" s="95" t="s">
        <v>47</v>
      </c>
      <c r="B6" s="84"/>
      <c r="C6" s="82" t="s">
        <v>48</v>
      </c>
      <c r="D6" s="84"/>
      <c r="E6" s="82" t="s">
        <v>47</v>
      </c>
      <c r="F6" s="84"/>
      <c r="G6" s="82" t="s">
        <v>48</v>
      </c>
      <c r="H6" s="84"/>
      <c r="I6" s="82" t="s">
        <v>47</v>
      </c>
      <c r="J6" s="84"/>
      <c r="K6" s="82" t="s">
        <v>48</v>
      </c>
      <c r="L6" s="84"/>
      <c r="M6" s="72"/>
      <c r="N6" s="82" t="s">
        <v>47</v>
      </c>
      <c r="O6" s="84"/>
      <c r="P6" s="82" t="s">
        <v>48</v>
      </c>
      <c r="Q6" s="84"/>
      <c r="R6" s="82" t="s">
        <v>47</v>
      </c>
      <c r="S6" s="84"/>
      <c r="T6" s="82" t="s">
        <v>48</v>
      </c>
      <c r="U6" s="84"/>
      <c r="V6" s="82" t="s">
        <v>47</v>
      </c>
      <c r="W6" s="84"/>
      <c r="X6" s="82" t="s">
        <v>48</v>
      </c>
      <c r="Y6" s="84"/>
      <c r="Z6" s="82" t="s">
        <v>47</v>
      </c>
      <c r="AA6" s="84"/>
      <c r="AB6" s="82" t="s">
        <v>48</v>
      </c>
      <c r="AC6" s="83"/>
      <c r="AD6" s="77"/>
      <c r="AE6" s="82" t="s">
        <v>47</v>
      </c>
      <c r="AF6" s="84"/>
      <c r="AG6" s="82" t="s">
        <v>48</v>
      </c>
      <c r="AH6" s="84"/>
      <c r="AI6" s="82" t="s">
        <v>47</v>
      </c>
      <c r="AJ6" s="84"/>
      <c r="AK6" s="82" t="s">
        <v>48</v>
      </c>
      <c r="AL6" s="84"/>
      <c r="AM6" s="82" t="s">
        <v>47</v>
      </c>
      <c r="AN6" s="84"/>
      <c r="AO6" s="82" t="s">
        <v>48</v>
      </c>
      <c r="AP6" s="83"/>
      <c r="AQ6" s="91" t="s">
        <v>47</v>
      </c>
      <c r="AR6" s="84"/>
      <c r="AS6" s="82" t="s">
        <v>48</v>
      </c>
      <c r="AT6" s="84"/>
      <c r="AU6" s="82" t="s">
        <v>47</v>
      </c>
      <c r="AV6" s="84"/>
      <c r="AW6" s="82" t="s">
        <v>48</v>
      </c>
      <c r="AX6" s="84"/>
      <c r="AY6" s="82" t="s">
        <v>47</v>
      </c>
      <c r="AZ6" s="84"/>
      <c r="BA6" s="82" t="s">
        <v>48</v>
      </c>
      <c r="BB6" s="84"/>
      <c r="BC6" s="82" t="s">
        <v>47</v>
      </c>
      <c r="BD6" s="84"/>
      <c r="BE6" s="82" t="s">
        <v>48</v>
      </c>
      <c r="BF6" s="83"/>
    </row>
    <row r="7" spans="1:58" s="9" customFormat="1" ht="27" customHeight="1" thickBot="1">
      <c r="A7" s="10" t="s">
        <v>49</v>
      </c>
      <c r="B7" s="10" t="s">
        <v>50</v>
      </c>
      <c r="C7" s="10" t="s">
        <v>49</v>
      </c>
      <c r="D7" s="10" t="s">
        <v>50</v>
      </c>
      <c r="E7" s="10" t="s">
        <v>49</v>
      </c>
      <c r="F7" s="10" t="s">
        <v>50</v>
      </c>
      <c r="G7" s="10" t="s">
        <v>49</v>
      </c>
      <c r="H7" s="10" t="s">
        <v>50</v>
      </c>
      <c r="I7" s="10" t="s">
        <v>49</v>
      </c>
      <c r="J7" s="10" t="s">
        <v>50</v>
      </c>
      <c r="K7" s="10" t="s">
        <v>49</v>
      </c>
      <c r="L7" s="10" t="s">
        <v>50</v>
      </c>
      <c r="M7" s="73"/>
      <c r="N7" s="11" t="s">
        <v>49</v>
      </c>
      <c r="O7" s="10" t="s">
        <v>50</v>
      </c>
      <c r="P7" s="10" t="s">
        <v>49</v>
      </c>
      <c r="Q7" s="10" t="s">
        <v>50</v>
      </c>
      <c r="R7" s="10" t="s">
        <v>49</v>
      </c>
      <c r="S7" s="10" t="s">
        <v>50</v>
      </c>
      <c r="T7" s="10" t="s">
        <v>49</v>
      </c>
      <c r="U7" s="10" t="s">
        <v>50</v>
      </c>
      <c r="V7" s="10" t="s">
        <v>49</v>
      </c>
      <c r="W7" s="10" t="s">
        <v>50</v>
      </c>
      <c r="X7" s="10" t="s">
        <v>49</v>
      </c>
      <c r="Y7" s="10" t="s">
        <v>50</v>
      </c>
      <c r="Z7" s="10" t="s">
        <v>49</v>
      </c>
      <c r="AA7" s="10" t="s">
        <v>50</v>
      </c>
      <c r="AB7" s="11" t="s">
        <v>49</v>
      </c>
      <c r="AC7" s="12" t="s">
        <v>50</v>
      </c>
      <c r="AD7" s="78"/>
      <c r="AE7" s="10" t="s">
        <v>49</v>
      </c>
      <c r="AF7" s="10" t="s">
        <v>50</v>
      </c>
      <c r="AG7" s="10" t="s">
        <v>49</v>
      </c>
      <c r="AH7" s="10" t="s">
        <v>50</v>
      </c>
      <c r="AI7" s="10" t="s">
        <v>49</v>
      </c>
      <c r="AJ7" s="10" t="s">
        <v>50</v>
      </c>
      <c r="AK7" s="10" t="s">
        <v>49</v>
      </c>
      <c r="AL7" s="10" t="s">
        <v>50</v>
      </c>
      <c r="AM7" s="10" t="s">
        <v>49</v>
      </c>
      <c r="AN7" s="10" t="s">
        <v>50</v>
      </c>
      <c r="AO7" s="10" t="s">
        <v>49</v>
      </c>
      <c r="AP7" s="63" t="s">
        <v>50</v>
      </c>
      <c r="AQ7" s="64" t="s">
        <v>49</v>
      </c>
      <c r="AR7" s="10" t="s">
        <v>50</v>
      </c>
      <c r="AS7" s="10" t="s">
        <v>49</v>
      </c>
      <c r="AT7" s="10" t="s">
        <v>50</v>
      </c>
      <c r="AU7" s="10" t="s">
        <v>49</v>
      </c>
      <c r="AV7" s="10" t="s">
        <v>50</v>
      </c>
      <c r="AW7" s="10" t="s">
        <v>49</v>
      </c>
      <c r="AX7" s="10" t="s">
        <v>50</v>
      </c>
      <c r="AY7" s="10" t="s">
        <v>49</v>
      </c>
      <c r="AZ7" s="10" t="s">
        <v>50</v>
      </c>
      <c r="BA7" s="10" t="s">
        <v>49</v>
      </c>
      <c r="BB7" s="10" t="s">
        <v>50</v>
      </c>
      <c r="BC7" s="10" t="s">
        <v>49</v>
      </c>
      <c r="BD7" s="10" t="s">
        <v>50</v>
      </c>
      <c r="BE7" s="11" t="s">
        <v>49</v>
      </c>
      <c r="BF7" s="12" t="s">
        <v>50</v>
      </c>
    </row>
    <row r="8" spans="1:58" s="15" customFormat="1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9" spans="1:58" s="18" customFormat="1" ht="19.5" customHeight="1">
      <c r="A9" s="16">
        <f aca="true" t="shared" si="0" ref="A9:L9">A10</f>
        <v>0</v>
      </c>
      <c r="B9" s="16">
        <f t="shared" si="0"/>
        <v>0</v>
      </c>
      <c r="C9" s="16">
        <f t="shared" si="0"/>
        <v>0</v>
      </c>
      <c r="D9" s="16">
        <f t="shared" si="0"/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7" t="s">
        <v>0</v>
      </c>
      <c r="N9" s="16">
        <f aca="true" t="shared" si="1" ref="N9:AC9">N10</f>
        <v>397</v>
      </c>
      <c r="O9" s="16">
        <f t="shared" si="1"/>
        <v>0</v>
      </c>
      <c r="P9" s="16">
        <f t="shared" si="1"/>
        <v>788</v>
      </c>
      <c r="Q9" s="16">
        <f t="shared" si="1"/>
        <v>0</v>
      </c>
      <c r="R9" s="16">
        <f t="shared" si="1"/>
        <v>517</v>
      </c>
      <c r="S9" s="16">
        <f t="shared" si="1"/>
        <v>0</v>
      </c>
      <c r="T9" s="16">
        <f t="shared" si="1"/>
        <v>25</v>
      </c>
      <c r="U9" s="16">
        <f t="shared" si="1"/>
        <v>0</v>
      </c>
      <c r="V9" s="16">
        <f t="shared" si="1"/>
        <v>265</v>
      </c>
      <c r="W9" s="16">
        <f t="shared" si="1"/>
        <v>0</v>
      </c>
      <c r="X9" s="16">
        <f t="shared" si="1"/>
        <v>36</v>
      </c>
      <c r="Y9" s="16">
        <f t="shared" si="1"/>
        <v>0</v>
      </c>
      <c r="Z9" s="16">
        <f t="shared" si="1"/>
        <v>33</v>
      </c>
      <c r="AA9" s="16">
        <f t="shared" si="1"/>
        <v>0</v>
      </c>
      <c r="AB9" s="16">
        <f t="shared" si="1"/>
        <v>8</v>
      </c>
      <c r="AC9" s="16">
        <f t="shared" si="1"/>
        <v>0</v>
      </c>
      <c r="AD9" s="17" t="s">
        <v>0</v>
      </c>
      <c r="AE9" s="16">
        <f aca="true" t="shared" si="2" ref="AE9:BF9">AE10</f>
        <v>1212</v>
      </c>
      <c r="AF9" s="16">
        <f t="shared" si="2"/>
        <v>0</v>
      </c>
      <c r="AG9" s="16">
        <f t="shared" si="2"/>
        <v>857</v>
      </c>
      <c r="AH9" s="16">
        <f t="shared" si="2"/>
        <v>0</v>
      </c>
      <c r="AI9" s="16">
        <f t="shared" si="2"/>
        <v>393</v>
      </c>
      <c r="AJ9" s="16">
        <f t="shared" si="2"/>
        <v>0</v>
      </c>
      <c r="AK9" s="16">
        <f t="shared" si="2"/>
        <v>787</v>
      </c>
      <c r="AL9" s="16">
        <f t="shared" si="2"/>
        <v>0</v>
      </c>
      <c r="AM9" s="16">
        <f t="shared" si="2"/>
        <v>541</v>
      </c>
      <c r="AN9" s="16">
        <f t="shared" si="2"/>
        <v>0</v>
      </c>
      <c r="AO9" s="16">
        <f t="shared" si="2"/>
        <v>33</v>
      </c>
      <c r="AP9" s="16">
        <f t="shared" si="2"/>
        <v>0</v>
      </c>
      <c r="AQ9" s="16">
        <f t="shared" si="2"/>
        <v>272</v>
      </c>
      <c r="AR9" s="16">
        <f t="shared" si="2"/>
        <v>0</v>
      </c>
      <c r="AS9" s="16">
        <f t="shared" si="2"/>
        <v>39</v>
      </c>
      <c r="AT9" s="16">
        <f t="shared" si="2"/>
        <v>0</v>
      </c>
      <c r="AU9" s="16">
        <f t="shared" si="2"/>
        <v>35</v>
      </c>
      <c r="AV9" s="16">
        <f t="shared" si="2"/>
        <v>0</v>
      </c>
      <c r="AW9" s="16">
        <f t="shared" si="2"/>
        <v>10</v>
      </c>
      <c r="AX9" s="16">
        <f t="shared" si="2"/>
        <v>0</v>
      </c>
      <c r="AY9" s="16">
        <f t="shared" si="2"/>
        <v>1241</v>
      </c>
      <c r="AZ9" s="16">
        <f t="shared" si="2"/>
        <v>0</v>
      </c>
      <c r="BA9" s="16">
        <f t="shared" si="2"/>
        <v>869</v>
      </c>
      <c r="BB9" s="16">
        <f t="shared" si="2"/>
        <v>0</v>
      </c>
      <c r="BC9" s="16">
        <f t="shared" si="2"/>
        <v>-29</v>
      </c>
      <c r="BD9" s="16">
        <f t="shared" si="2"/>
        <v>0</v>
      </c>
      <c r="BE9" s="16">
        <f t="shared" si="2"/>
        <v>-12</v>
      </c>
      <c r="BF9" s="16">
        <f t="shared" si="2"/>
        <v>0</v>
      </c>
    </row>
    <row r="10" spans="1:58" s="20" customFormat="1" ht="21.75" customHeight="1">
      <c r="A10" s="15">
        <f aca="true" t="shared" si="3" ref="A10:L10">A11+A12</f>
        <v>0</v>
      </c>
      <c r="B10" s="15">
        <f t="shared" si="3"/>
        <v>0</v>
      </c>
      <c r="C10" s="15">
        <f t="shared" si="3"/>
        <v>0</v>
      </c>
      <c r="D10" s="15">
        <f t="shared" si="3"/>
        <v>0</v>
      </c>
      <c r="E10" s="15">
        <f t="shared" si="3"/>
        <v>0</v>
      </c>
      <c r="F10" s="15">
        <f t="shared" si="3"/>
        <v>0</v>
      </c>
      <c r="G10" s="15">
        <f t="shared" si="3"/>
        <v>0</v>
      </c>
      <c r="H10" s="15">
        <f t="shared" si="3"/>
        <v>0</v>
      </c>
      <c r="I10" s="15">
        <f t="shared" si="3"/>
        <v>0</v>
      </c>
      <c r="J10" s="15">
        <f t="shared" si="3"/>
        <v>0</v>
      </c>
      <c r="K10" s="15">
        <f t="shared" si="3"/>
        <v>0</v>
      </c>
      <c r="L10" s="15">
        <f t="shared" si="3"/>
        <v>0</v>
      </c>
      <c r="M10" s="19" t="s">
        <v>1</v>
      </c>
      <c r="N10" s="15">
        <f aca="true" t="shared" si="4" ref="N10:AC10">N11+N12</f>
        <v>397</v>
      </c>
      <c r="O10" s="15">
        <f t="shared" si="4"/>
        <v>0</v>
      </c>
      <c r="P10" s="15">
        <f t="shared" si="4"/>
        <v>788</v>
      </c>
      <c r="Q10" s="15">
        <f t="shared" si="4"/>
        <v>0</v>
      </c>
      <c r="R10" s="15">
        <f t="shared" si="4"/>
        <v>517</v>
      </c>
      <c r="S10" s="15">
        <f t="shared" si="4"/>
        <v>0</v>
      </c>
      <c r="T10" s="15">
        <f t="shared" si="4"/>
        <v>25</v>
      </c>
      <c r="U10" s="15">
        <f t="shared" si="4"/>
        <v>0</v>
      </c>
      <c r="V10" s="15">
        <f t="shared" si="4"/>
        <v>265</v>
      </c>
      <c r="W10" s="15">
        <f t="shared" si="4"/>
        <v>0</v>
      </c>
      <c r="X10" s="15">
        <f t="shared" si="4"/>
        <v>36</v>
      </c>
      <c r="Y10" s="15">
        <f t="shared" si="4"/>
        <v>0</v>
      </c>
      <c r="Z10" s="15">
        <f t="shared" si="4"/>
        <v>33</v>
      </c>
      <c r="AA10" s="15">
        <f t="shared" si="4"/>
        <v>0</v>
      </c>
      <c r="AB10" s="15">
        <f t="shared" si="4"/>
        <v>8</v>
      </c>
      <c r="AC10" s="15">
        <f t="shared" si="4"/>
        <v>0</v>
      </c>
      <c r="AD10" s="19" t="s">
        <v>1</v>
      </c>
      <c r="AE10" s="15">
        <f aca="true" t="shared" si="5" ref="AE10:BF10">AE11+AE12</f>
        <v>1212</v>
      </c>
      <c r="AF10" s="15">
        <f t="shared" si="5"/>
        <v>0</v>
      </c>
      <c r="AG10" s="15">
        <f t="shared" si="5"/>
        <v>857</v>
      </c>
      <c r="AH10" s="15">
        <f t="shared" si="5"/>
        <v>0</v>
      </c>
      <c r="AI10" s="15">
        <f t="shared" si="5"/>
        <v>393</v>
      </c>
      <c r="AJ10" s="15">
        <f t="shared" si="5"/>
        <v>0</v>
      </c>
      <c r="AK10" s="15">
        <f t="shared" si="5"/>
        <v>787</v>
      </c>
      <c r="AL10" s="15">
        <f t="shared" si="5"/>
        <v>0</v>
      </c>
      <c r="AM10" s="15">
        <f t="shared" si="5"/>
        <v>541</v>
      </c>
      <c r="AN10" s="15">
        <f t="shared" si="5"/>
        <v>0</v>
      </c>
      <c r="AO10" s="15">
        <f t="shared" si="5"/>
        <v>33</v>
      </c>
      <c r="AP10" s="15">
        <f t="shared" si="5"/>
        <v>0</v>
      </c>
      <c r="AQ10" s="15">
        <f t="shared" si="5"/>
        <v>272</v>
      </c>
      <c r="AR10" s="15">
        <f t="shared" si="5"/>
        <v>0</v>
      </c>
      <c r="AS10" s="15">
        <f t="shared" si="5"/>
        <v>39</v>
      </c>
      <c r="AT10" s="15">
        <f t="shared" si="5"/>
        <v>0</v>
      </c>
      <c r="AU10" s="15">
        <f t="shared" si="5"/>
        <v>35</v>
      </c>
      <c r="AV10" s="15">
        <f t="shared" si="5"/>
        <v>0</v>
      </c>
      <c r="AW10" s="15">
        <f t="shared" si="5"/>
        <v>10</v>
      </c>
      <c r="AX10" s="15">
        <f t="shared" si="5"/>
        <v>0</v>
      </c>
      <c r="AY10" s="15">
        <f t="shared" si="5"/>
        <v>1241</v>
      </c>
      <c r="AZ10" s="15">
        <f t="shared" si="5"/>
        <v>0</v>
      </c>
      <c r="BA10" s="15">
        <f t="shared" si="5"/>
        <v>869</v>
      </c>
      <c r="BB10" s="15">
        <f t="shared" si="5"/>
        <v>0</v>
      </c>
      <c r="BC10" s="15">
        <f t="shared" si="5"/>
        <v>-29</v>
      </c>
      <c r="BD10" s="15">
        <f t="shared" si="5"/>
        <v>0</v>
      </c>
      <c r="BE10" s="15">
        <f t="shared" si="5"/>
        <v>-12</v>
      </c>
      <c r="BF10" s="15">
        <f t="shared" si="5"/>
        <v>0</v>
      </c>
    </row>
    <row r="11" spans="1:58" s="20" customFormat="1" ht="21.75" customHeight="1">
      <c r="A11" s="21"/>
      <c r="B11" s="21"/>
      <c r="C11" s="21"/>
      <c r="D11" s="21"/>
      <c r="E11" s="21"/>
      <c r="F11" s="21"/>
      <c r="G11" s="21"/>
      <c r="H11" s="21"/>
      <c r="I11" s="15">
        <f aca="true" t="shared" si="6" ref="I11:L12">A11-E11</f>
        <v>0</v>
      </c>
      <c r="J11" s="15">
        <f t="shared" si="6"/>
        <v>0</v>
      </c>
      <c r="K11" s="15">
        <f t="shared" si="6"/>
        <v>0</v>
      </c>
      <c r="L11" s="15">
        <f t="shared" si="6"/>
        <v>0</v>
      </c>
      <c r="M11" s="22" t="s">
        <v>2</v>
      </c>
      <c r="N11" s="21">
        <v>397</v>
      </c>
      <c r="O11" s="21"/>
      <c r="P11" s="21">
        <v>788</v>
      </c>
      <c r="Q11" s="21"/>
      <c r="R11" s="21">
        <v>508</v>
      </c>
      <c r="S11" s="21"/>
      <c r="T11" s="21">
        <v>25</v>
      </c>
      <c r="U11" s="21"/>
      <c r="V11" s="21">
        <v>265</v>
      </c>
      <c r="W11" s="21"/>
      <c r="X11" s="21">
        <v>36</v>
      </c>
      <c r="Y11" s="21"/>
      <c r="Z11" s="21">
        <v>33</v>
      </c>
      <c r="AA11" s="21"/>
      <c r="AB11" s="21">
        <v>8</v>
      </c>
      <c r="AC11" s="21"/>
      <c r="AD11" s="22" t="s">
        <v>2</v>
      </c>
      <c r="AE11" s="15">
        <f aca="true" t="shared" si="7" ref="AE11:AH12">N11+R11+V11+Z11</f>
        <v>1203</v>
      </c>
      <c r="AF11" s="15">
        <f t="shared" si="7"/>
        <v>0</v>
      </c>
      <c r="AG11" s="15">
        <f t="shared" si="7"/>
        <v>857</v>
      </c>
      <c r="AH11" s="15">
        <f t="shared" si="7"/>
        <v>0</v>
      </c>
      <c r="AI11" s="21">
        <v>393</v>
      </c>
      <c r="AJ11" s="21"/>
      <c r="AK11" s="21">
        <v>787</v>
      </c>
      <c r="AL11" s="21"/>
      <c r="AM11" s="21">
        <v>533</v>
      </c>
      <c r="AN11" s="21"/>
      <c r="AO11" s="21">
        <v>33</v>
      </c>
      <c r="AP11" s="21"/>
      <c r="AQ11" s="21">
        <v>272</v>
      </c>
      <c r="AR11" s="21"/>
      <c r="AS11" s="21">
        <v>39</v>
      </c>
      <c r="AT11" s="21"/>
      <c r="AU11" s="21">
        <v>35</v>
      </c>
      <c r="AV11" s="21"/>
      <c r="AW11" s="21">
        <v>10</v>
      </c>
      <c r="AX11" s="21"/>
      <c r="AY11" s="15">
        <f aca="true" t="shared" si="8" ref="AY11:BB12">AI11+AM11+AQ11+AU11</f>
        <v>1233</v>
      </c>
      <c r="AZ11" s="15">
        <f t="shared" si="8"/>
        <v>0</v>
      </c>
      <c r="BA11" s="15">
        <f t="shared" si="8"/>
        <v>869</v>
      </c>
      <c r="BB11" s="15">
        <f t="shared" si="8"/>
        <v>0</v>
      </c>
      <c r="BC11" s="15">
        <f aca="true" t="shared" si="9" ref="BC11:BF12">AE11-AY11</f>
        <v>-30</v>
      </c>
      <c r="BD11" s="15">
        <f t="shared" si="9"/>
        <v>0</v>
      </c>
      <c r="BE11" s="15">
        <f t="shared" si="9"/>
        <v>-12</v>
      </c>
      <c r="BF11" s="15">
        <f t="shared" si="9"/>
        <v>0</v>
      </c>
    </row>
    <row r="12" spans="1:58" s="20" customFormat="1" ht="21.75" customHeight="1">
      <c r="A12" s="21"/>
      <c r="B12" s="21"/>
      <c r="C12" s="21"/>
      <c r="D12" s="21"/>
      <c r="E12" s="21"/>
      <c r="F12" s="21"/>
      <c r="G12" s="21"/>
      <c r="H12" s="21"/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22" t="s">
        <v>3</v>
      </c>
      <c r="N12" s="21"/>
      <c r="O12" s="21"/>
      <c r="P12" s="21"/>
      <c r="Q12" s="21"/>
      <c r="R12" s="21">
        <v>9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 t="s">
        <v>3</v>
      </c>
      <c r="AE12" s="15">
        <f t="shared" si="7"/>
        <v>9</v>
      </c>
      <c r="AF12" s="15">
        <f t="shared" si="7"/>
        <v>0</v>
      </c>
      <c r="AG12" s="15">
        <f t="shared" si="7"/>
        <v>0</v>
      </c>
      <c r="AH12" s="15">
        <f t="shared" si="7"/>
        <v>0</v>
      </c>
      <c r="AI12" s="21"/>
      <c r="AJ12" s="21"/>
      <c r="AK12" s="21"/>
      <c r="AL12" s="21"/>
      <c r="AM12" s="21">
        <v>8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5">
        <f t="shared" si="8"/>
        <v>8</v>
      </c>
      <c r="AZ12" s="15">
        <f t="shared" si="8"/>
        <v>0</v>
      </c>
      <c r="BA12" s="15">
        <f t="shared" si="8"/>
        <v>0</v>
      </c>
      <c r="BB12" s="15">
        <f t="shared" si="8"/>
        <v>0</v>
      </c>
      <c r="BC12" s="15">
        <f t="shared" si="9"/>
        <v>1</v>
      </c>
      <c r="BD12" s="15">
        <f t="shared" si="9"/>
        <v>0</v>
      </c>
      <c r="BE12" s="15">
        <f t="shared" si="9"/>
        <v>0</v>
      </c>
      <c r="BF12" s="15">
        <f t="shared" si="9"/>
        <v>0</v>
      </c>
    </row>
    <row r="13" spans="1:58" s="20" customFormat="1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23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25" customFormat="1" ht="19.5" customHeight="1">
      <c r="A14" s="16">
        <f aca="true" t="shared" si="10" ref="A14:L14">A15+A18+A21+A24+A27</f>
        <v>2414</v>
      </c>
      <c r="B14" s="16">
        <f t="shared" si="10"/>
        <v>0</v>
      </c>
      <c r="C14" s="16">
        <f t="shared" si="10"/>
        <v>2202</v>
      </c>
      <c r="D14" s="16">
        <f t="shared" si="10"/>
        <v>0</v>
      </c>
      <c r="E14" s="16">
        <f t="shared" si="10"/>
        <v>2757</v>
      </c>
      <c r="F14" s="16">
        <f t="shared" si="10"/>
        <v>0</v>
      </c>
      <c r="G14" s="16">
        <f t="shared" si="10"/>
        <v>2316</v>
      </c>
      <c r="H14" s="16">
        <f t="shared" si="10"/>
        <v>0</v>
      </c>
      <c r="I14" s="16">
        <f t="shared" si="10"/>
        <v>-343</v>
      </c>
      <c r="J14" s="16">
        <f t="shared" si="10"/>
        <v>0</v>
      </c>
      <c r="K14" s="16">
        <f t="shared" si="10"/>
        <v>-114</v>
      </c>
      <c r="L14" s="16">
        <f t="shared" si="10"/>
        <v>0</v>
      </c>
      <c r="M14" s="17" t="s">
        <v>4</v>
      </c>
      <c r="N14" s="16">
        <f aca="true" t="shared" si="11" ref="N14:AC14">N15+N18+N21+N24+N27</f>
        <v>11994</v>
      </c>
      <c r="O14" s="16">
        <f t="shared" si="11"/>
        <v>106</v>
      </c>
      <c r="P14" s="16">
        <f t="shared" si="11"/>
        <v>22486</v>
      </c>
      <c r="Q14" s="16">
        <f t="shared" si="11"/>
        <v>55</v>
      </c>
      <c r="R14" s="16">
        <f t="shared" si="11"/>
        <v>3143</v>
      </c>
      <c r="S14" s="16">
        <f t="shared" si="11"/>
        <v>48</v>
      </c>
      <c r="T14" s="16">
        <f t="shared" si="11"/>
        <v>7642</v>
      </c>
      <c r="U14" s="16">
        <f t="shared" si="11"/>
        <v>110</v>
      </c>
      <c r="V14" s="16">
        <f t="shared" si="11"/>
        <v>2128</v>
      </c>
      <c r="W14" s="16">
        <f t="shared" si="11"/>
        <v>9</v>
      </c>
      <c r="X14" s="16">
        <f t="shared" si="11"/>
        <v>1344</v>
      </c>
      <c r="Y14" s="16">
        <f t="shared" si="11"/>
        <v>59</v>
      </c>
      <c r="Z14" s="16">
        <f t="shared" si="11"/>
        <v>680</v>
      </c>
      <c r="AA14" s="16">
        <f t="shared" si="11"/>
        <v>21</v>
      </c>
      <c r="AB14" s="16">
        <f t="shared" si="11"/>
        <v>334</v>
      </c>
      <c r="AC14" s="16">
        <f t="shared" si="11"/>
        <v>12</v>
      </c>
      <c r="AD14" s="24" t="s">
        <v>51</v>
      </c>
      <c r="AE14" s="16">
        <f aca="true" t="shared" si="12" ref="AE14:BF14">AE15+AE18+AE21+AE24+AE27</f>
        <v>17945</v>
      </c>
      <c r="AF14" s="16">
        <f t="shared" si="12"/>
        <v>184</v>
      </c>
      <c r="AG14" s="16">
        <f t="shared" si="12"/>
        <v>31806</v>
      </c>
      <c r="AH14" s="16">
        <f t="shared" si="12"/>
        <v>236</v>
      </c>
      <c r="AI14" s="16">
        <f t="shared" si="12"/>
        <v>11995</v>
      </c>
      <c r="AJ14" s="16">
        <f t="shared" si="12"/>
        <v>162</v>
      </c>
      <c r="AK14" s="16">
        <f t="shared" si="12"/>
        <v>22821</v>
      </c>
      <c r="AL14" s="16">
        <f t="shared" si="12"/>
        <v>85</v>
      </c>
      <c r="AM14" s="16">
        <f t="shared" si="12"/>
        <v>3312</v>
      </c>
      <c r="AN14" s="16">
        <f t="shared" si="12"/>
        <v>54</v>
      </c>
      <c r="AO14" s="16">
        <f t="shared" si="12"/>
        <v>7980</v>
      </c>
      <c r="AP14" s="16">
        <f t="shared" si="12"/>
        <v>124</v>
      </c>
      <c r="AQ14" s="16">
        <f t="shared" si="12"/>
        <v>2228</v>
      </c>
      <c r="AR14" s="16">
        <f t="shared" si="12"/>
        <v>13</v>
      </c>
      <c r="AS14" s="16">
        <f t="shared" si="12"/>
        <v>1390</v>
      </c>
      <c r="AT14" s="16">
        <f t="shared" si="12"/>
        <v>64</v>
      </c>
      <c r="AU14" s="16">
        <f t="shared" si="12"/>
        <v>728</v>
      </c>
      <c r="AV14" s="16">
        <f t="shared" si="12"/>
        <v>25</v>
      </c>
      <c r="AW14" s="16">
        <f t="shared" si="12"/>
        <v>360</v>
      </c>
      <c r="AX14" s="16">
        <f t="shared" si="12"/>
        <v>7</v>
      </c>
      <c r="AY14" s="16">
        <f t="shared" si="12"/>
        <v>18263</v>
      </c>
      <c r="AZ14" s="16">
        <f t="shared" si="12"/>
        <v>254</v>
      </c>
      <c r="BA14" s="16">
        <f t="shared" si="12"/>
        <v>32551</v>
      </c>
      <c r="BB14" s="16">
        <f t="shared" si="12"/>
        <v>280</v>
      </c>
      <c r="BC14" s="16">
        <f t="shared" si="12"/>
        <v>-318</v>
      </c>
      <c r="BD14" s="16">
        <f t="shared" si="12"/>
        <v>-70</v>
      </c>
      <c r="BE14" s="16">
        <f t="shared" si="12"/>
        <v>-745</v>
      </c>
      <c r="BF14" s="16">
        <f t="shared" si="12"/>
        <v>-44</v>
      </c>
    </row>
    <row r="15" spans="1:58" s="28" customFormat="1" ht="21.75" customHeight="1">
      <c r="A15" s="26">
        <f aca="true" t="shared" si="13" ref="A15:K15">A16+A17</f>
        <v>0</v>
      </c>
      <c r="B15" s="26">
        <f t="shared" si="13"/>
        <v>0</v>
      </c>
      <c r="C15" s="26">
        <f t="shared" si="13"/>
        <v>0</v>
      </c>
      <c r="D15" s="26">
        <f t="shared" si="13"/>
        <v>0</v>
      </c>
      <c r="E15" s="26">
        <f t="shared" si="13"/>
        <v>0</v>
      </c>
      <c r="F15" s="26">
        <f t="shared" si="13"/>
        <v>0</v>
      </c>
      <c r="G15" s="26">
        <f t="shared" si="13"/>
        <v>0</v>
      </c>
      <c r="H15" s="26">
        <f t="shared" si="13"/>
        <v>0</v>
      </c>
      <c r="I15" s="26">
        <f t="shared" si="13"/>
        <v>0</v>
      </c>
      <c r="J15" s="26">
        <f t="shared" si="13"/>
        <v>0</v>
      </c>
      <c r="K15" s="26">
        <f t="shared" si="13"/>
        <v>0</v>
      </c>
      <c r="L15" s="26">
        <f>D15-H15</f>
        <v>0</v>
      </c>
      <c r="M15" s="27" t="s">
        <v>52</v>
      </c>
      <c r="N15" s="26">
        <f aca="true" t="shared" si="14" ref="N15:AC15">N16+N17</f>
        <v>489</v>
      </c>
      <c r="O15" s="26">
        <f t="shared" si="14"/>
        <v>0</v>
      </c>
      <c r="P15" s="26">
        <f t="shared" si="14"/>
        <v>1341</v>
      </c>
      <c r="Q15" s="26">
        <f t="shared" si="14"/>
        <v>10</v>
      </c>
      <c r="R15" s="26">
        <f t="shared" si="14"/>
        <v>288</v>
      </c>
      <c r="S15" s="26">
        <f t="shared" si="14"/>
        <v>35</v>
      </c>
      <c r="T15" s="26">
        <f t="shared" si="14"/>
        <v>321</v>
      </c>
      <c r="U15" s="26">
        <f t="shared" si="14"/>
        <v>72</v>
      </c>
      <c r="V15" s="26">
        <f t="shared" si="14"/>
        <v>725</v>
      </c>
      <c r="W15" s="26">
        <f t="shared" si="14"/>
        <v>2</v>
      </c>
      <c r="X15" s="26">
        <f t="shared" si="14"/>
        <v>766</v>
      </c>
      <c r="Y15" s="26">
        <f t="shared" si="14"/>
        <v>59</v>
      </c>
      <c r="Z15" s="26">
        <f t="shared" si="14"/>
        <v>51</v>
      </c>
      <c r="AA15" s="26">
        <f t="shared" si="14"/>
        <v>0</v>
      </c>
      <c r="AB15" s="26">
        <f t="shared" si="14"/>
        <v>41</v>
      </c>
      <c r="AC15" s="26">
        <f t="shared" si="14"/>
        <v>11</v>
      </c>
      <c r="AD15" s="27" t="s">
        <v>52</v>
      </c>
      <c r="AE15" s="26">
        <f aca="true" t="shared" si="15" ref="AE15:BF15">AE16+AE17</f>
        <v>1553</v>
      </c>
      <c r="AF15" s="26">
        <f t="shared" si="15"/>
        <v>37</v>
      </c>
      <c r="AG15" s="26">
        <f t="shared" si="15"/>
        <v>2469</v>
      </c>
      <c r="AH15" s="26">
        <f t="shared" si="15"/>
        <v>152</v>
      </c>
      <c r="AI15" s="26">
        <f t="shared" si="15"/>
        <v>476</v>
      </c>
      <c r="AJ15" s="26">
        <f t="shared" si="15"/>
        <v>0</v>
      </c>
      <c r="AK15" s="26">
        <f t="shared" si="15"/>
        <v>1348</v>
      </c>
      <c r="AL15" s="26">
        <f t="shared" si="15"/>
        <v>10</v>
      </c>
      <c r="AM15" s="26">
        <f t="shared" si="15"/>
        <v>285</v>
      </c>
      <c r="AN15" s="26">
        <f t="shared" si="15"/>
        <v>39</v>
      </c>
      <c r="AO15" s="26">
        <f t="shared" si="15"/>
        <v>356</v>
      </c>
      <c r="AP15" s="26">
        <f t="shared" si="15"/>
        <v>81</v>
      </c>
      <c r="AQ15" s="26">
        <f t="shared" si="15"/>
        <v>714</v>
      </c>
      <c r="AR15" s="26">
        <f t="shared" si="15"/>
        <v>3</v>
      </c>
      <c r="AS15" s="26">
        <f t="shared" si="15"/>
        <v>788</v>
      </c>
      <c r="AT15" s="26">
        <f t="shared" si="15"/>
        <v>58</v>
      </c>
      <c r="AU15" s="26">
        <f t="shared" si="15"/>
        <v>55</v>
      </c>
      <c r="AV15" s="26">
        <f t="shared" si="15"/>
        <v>3</v>
      </c>
      <c r="AW15" s="26">
        <f t="shared" si="15"/>
        <v>53</v>
      </c>
      <c r="AX15" s="26">
        <f t="shared" si="15"/>
        <v>6</v>
      </c>
      <c r="AY15" s="26">
        <f t="shared" si="15"/>
        <v>1530</v>
      </c>
      <c r="AZ15" s="26">
        <f t="shared" si="15"/>
        <v>45</v>
      </c>
      <c r="BA15" s="26">
        <f t="shared" si="15"/>
        <v>2545</v>
      </c>
      <c r="BB15" s="26">
        <f t="shared" si="15"/>
        <v>155</v>
      </c>
      <c r="BC15" s="26">
        <f t="shared" si="15"/>
        <v>23</v>
      </c>
      <c r="BD15" s="26">
        <f t="shared" si="15"/>
        <v>-8</v>
      </c>
      <c r="BE15" s="26">
        <f t="shared" si="15"/>
        <v>-76</v>
      </c>
      <c r="BF15" s="26">
        <f t="shared" si="15"/>
        <v>-3</v>
      </c>
    </row>
    <row r="16" spans="1:58" s="28" customFormat="1" ht="21.75" customHeight="1">
      <c r="A16" s="29"/>
      <c r="B16" s="29"/>
      <c r="C16" s="29"/>
      <c r="D16" s="29"/>
      <c r="E16" s="29"/>
      <c r="F16" s="29"/>
      <c r="G16" s="29"/>
      <c r="H16" s="29"/>
      <c r="I16" s="26">
        <f aca="true" t="shared" si="16" ref="I16:K17">A16-E16</f>
        <v>0</v>
      </c>
      <c r="J16" s="26">
        <f t="shared" si="16"/>
        <v>0</v>
      </c>
      <c r="K16" s="26">
        <f t="shared" si="16"/>
        <v>0</v>
      </c>
      <c r="L16" s="26">
        <f>D16-H16</f>
        <v>0</v>
      </c>
      <c r="M16" s="30" t="s">
        <v>2</v>
      </c>
      <c r="N16" s="29">
        <v>488</v>
      </c>
      <c r="O16" s="29"/>
      <c r="P16" s="29">
        <v>1341</v>
      </c>
      <c r="Q16" s="29">
        <v>10</v>
      </c>
      <c r="R16" s="29">
        <v>288</v>
      </c>
      <c r="S16" s="29">
        <v>35</v>
      </c>
      <c r="T16" s="29">
        <v>321</v>
      </c>
      <c r="U16" s="29">
        <v>72</v>
      </c>
      <c r="V16" s="29">
        <v>717</v>
      </c>
      <c r="W16" s="29">
        <v>2</v>
      </c>
      <c r="X16" s="29">
        <v>762</v>
      </c>
      <c r="Y16" s="29">
        <v>59</v>
      </c>
      <c r="Z16" s="29">
        <v>51</v>
      </c>
      <c r="AA16" s="29"/>
      <c r="AB16" s="29">
        <v>41</v>
      </c>
      <c r="AC16" s="29">
        <v>11</v>
      </c>
      <c r="AD16" s="30" t="s">
        <v>2</v>
      </c>
      <c r="AE16" s="26">
        <f aca="true" t="shared" si="17" ref="AE16:AH17">N16+R16+V16+Z16</f>
        <v>1544</v>
      </c>
      <c r="AF16" s="26">
        <f t="shared" si="17"/>
        <v>37</v>
      </c>
      <c r="AG16" s="26">
        <f t="shared" si="17"/>
        <v>2465</v>
      </c>
      <c r="AH16" s="26">
        <f t="shared" si="17"/>
        <v>152</v>
      </c>
      <c r="AI16" s="29">
        <v>473</v>
      </c>
      <c r="AJ16" s="29"/>
      <c r="AK16" s="29">
        <v>1348</v>
      </c>
      <c r="AL16" s="29">
        <v>10</v>
      </c>
      <c r="AM16" s="29">
        <v>284</v>
      </c>
      <c r="AN16" s="29">
        <v>39</v>
      </c>
      <c r="AO16" s="29">
        <v>356</v>
      </c>
      <c r="AP16" s="29">
        <v>81</v>
      </c>
      <c r="AQ16" s="29">
        <v>705</v>
      </c>
      <c r="AR16" s="29">
        <v>3</v>
      </c>
      <c r="AS16" s="29">
        <v>786</v>
      </c>
      <c r="AT16" s="29">
        <v>58</v>
      </c>
      <c r="AU16" s="29">
        <v>55</v>
      </c>
      <c r="AV16" s="29">
        <v>3</v>
      </c>
      <c r="AW16" s="29">
        <v>53</v>
      </c>
      <c r="AX16" s="29">
        <v>6</v>
      </c>
      <c r="AY16" s="26">
        <f aca="true" t="shared" si="18" ref="AY16:BB17">AI16+AM16+AQ16+AU16</f>
        <v>1517</v>
      </c>
      <c r="AZ16" s="26">
        <f t="shared" si="18"/>
        <v>45</v>
      </c>
      <c r="BA16" s="26">
        <f t="shared" si="18"/>
        <v>2543</v>
      </c>
      <c r="BB16" s="26">
        <f t="shared" si="18"/>
        <v>155</v>
      </c>
      <c r="BC16" s="26">
        <f aca="true" t="shared" si="19" ref="BC16:BF17">AE16-AY16</f>
        <v>27</v>
      </c>
      <c r="BD16" s="26">
        <f t="shared" si="19"/>
        <v>-8</v>
      </c>
      <c r="BE16" s="26">
        <f t="shared" si="19"/>
        <v>-78</v>
      </c>
      <c r="BF16" s="26">
        <f t="shared" si="19"/>
        <v>-3</v>
      </c>
    </row>
    <row r="17" spans="1:58" s="28" customFormat="1" ht="21.75" customHeight="1">
      <c r="A17" s="29"/>
      <c r="B17" s="29"/>
      <c r="C17" s="29"/>
      <c r="D17" s="29"/>
      <c r="E17" s="29"/>
      <c r="F17" s="29"/>
      <c r="G17" s="29"/>
      <c r="H17" s="29"/>
      <c r="I17" s="26">
        <f t="shared" si="16"/>
        <v>0</v>
      </c>
      <c r="J17" s="26">
        <f t="shared" si="16"/>
        <v>0</v>
      </c>
      <c r="K17" s="26">
        <f t="shared" si="16"/>
        <v>0</v>
      </c>
      <c r="L17" s="26">
        <f>D17-H17</f>
        <v>0</v>
      </c>
      <c r="M17" s="30" t="s">
        <v>3</v>
      </c>
      <c r="N17" s="29">
        <v>1</v>
      </c>
      <c r="O17" s="29"/>
      <c r="P17" s="29"/>
      <c r="Q17" s="29"/>
      <c r="R17" s="29"/>
      <c r="S17" s="29"/>
      <c r="T17" s="29"/>
      <c r="U17" s="29"/>
      <c r="V17" s="29">
        <v>8</v>
      </c>
      <c r="W17" s="29"/>
      <c r="X17" s="29">
        <v>4</v>
      </c>
      <c r="Y17" s="29"/>
      <c r="Z17" s="29"/>
      <c r="AA17" s="29"/>
      <c r="AB17" s="29"/>
      <c r="AC17" s="29"/>
      <c r="AD17" s="30" t="s">
        <v>3</v>
      </c>
      <c r="AE17" s="26">
        <f t="shared" si="17"/>
        <v>9</v>
      </c>
      <c r="AF17" s="26">
        <f t="shared" si="17"/>
        <v>0</v>
      </c>
      <c r="AG17" s="26">
        <f t="shared" si="17"/>
        <v>4</v>
      </c>
      <c r="AH17" s="26">
        <f t="shared" si="17"/>
        <v>0</v>
      </c>
      <c r="AI17" s="29">
        <v>3</v>
      </c>
      <c r="AJ17" s="29"/>
      <c r="AK17" s="29"/>
      <c r="AL17" s="29"/>
      <c r="AM17" s="29">
        <v>1</v>
      </c>
      <c r="AN17" s="29"/>
      <c r="AO17" s="29"/>
      <c r="AP17" s="29"/>
      <c r="AQ17" s="29">
        <v>9</v>
      </c>
      <c r="AR17" s="29"/>
      <c r="AS17" s="29">
        <v>2</v>
      </c>
      <c r="AT17" s="29"/>
      <c r="AU17" s="29"/>
      <c r="AV17" s="29"/>
      <c r="AW17" s="29"/>
      <c r="AX17" s="29"/>
      <c r="AY17" s="26">
        <f t="shared" si="18"/>
        <v>13</v>
      </c>
      <c r="AZ17" s="26">
        <f t="shared" si="18"/>
        <v>0</v>
      </c>
      <c r="BA17" s="26">
        <f t="shared" si="18"/>
        <v>2</v>
      </c>
      <c r="BB17" s="26">
        <f t="shared" si="18"/>
        <v>0</v>
      </c>
      <c r="BC17" s="26">
        <f t="shared" si="19"/>
        <v>-4</v>
      </c>
      <c r="BD17" s="26">
        <f t="shared" si="19"/>
        <v>0</v>
      </c>
      <c r="BE17" s="26">
        <f t="shared" si="19"/>
        <v>2</v>
      </c>
      <c r="BF17" s="26">
        <f t="shared" si="19"/>
        <v>0</v>
      </c>
    </row>
    <row r="18" spans="1:58" s="20" customFormat="1" ht="21.75" customHeight="1">
      <c r="A18" s="32">
        <f aca="true" t="shared" si="20" ref="A18:L18">A19+A20</f>
        <v>114</v>
      </c>
      <c r="B18" s="32">
        <f t="shared" si="20"/>
        <v>0</v>
      </c>
      <c r="C18" s="32">
        <f t="shared" si="20"/>
        <v>82</v>
      </c>
      <c r="D18" s="32">
        <f t="shared" si="20"/>
        <v>0</v>
      </c>
      <c r="E18" s="32">
        <f t="shared" si="20"/>
        <v>177</v>
      </c>
      <c r="F18" s="32">
        <f t="shared" si="20"/>
        <v>0</v>
      </c>
      <c r="G18" s="32">
        <f t="shared" si="20"/>
        <v>117</v>
      </c>
      <c r="H18" s="32">
        <f t="shared" si="20"/>
        <v>0</v>
      </c>
      <c r="I18" s="32">
        <f t="shared" si="20"/>
        <v>-63</v>
      </c>
      <c r="J18" s="32">
        <f t="shared" si="20"/>
        <v>0</v>
      </c>
      <c r="K18" s="32">
        <f t="shared" si="20"/>
        <v>-35</v>
      </c>
      <c r="L18" s="32">
        <f t="shared" si="20"/>
        <v>0</v>
      </c>
      <c r="M18" s="33" t="s">
        <v>53</v>
      </c>
      <c r="N18" s="15">
        <f aca="true" t="shared" si="21" ref="N18:AC18">N19+N20</f>
        <v>1792</v>
      </c>
      <c r="O18" s="15">
        <f t="shared" si="21"/>
        <v>22</v>
      </c>
      <c r="P18" s="15">
        <f t="shared" si="21"/>
        <v>6229</v>
      </c>
      <c r="Q18" s="15">
        <f t="shared" si="21"/>
        <v>22</v>
      </c>
      <c r="R18" s="15">
        <f t="shared" si="21"/>
        <v>926</v>
      </c>
      <c r="S18" s="15">
        <f t="shared" si="21"/>
        <v>10</v>
      </c>
      <c r="T18" s="15">
        <f t="shared" si="21"/>
        <v>4623</v>
      </c>
      <c r="U18" s="15">
        <f t="shared" si="21"/>
        <v>5</v>
      </c>
      <c r="V18" s="15">
        <f t="shared" si="21"/>
        <v>438</v>
      </c>
      <c r="W18" s="15">
        <f t="shared" si="21"/>
        <v>3</v>
      </c>
      <c r="X18" s="15">
        <f t="shared" si="21"/>
        <v>181</v>
      </c>
      <c r="Y18" s="15">
        <f t="shared" si="21"/>
        <v>0</v>
      </c>
      <c r="Z18" s="15">
        <f t="shared" si="21"/>
        <v>249</v>
      </c>
      <c r="AA18" s="15">
        <f t="shared" si="21"/>
        <v>1</v>
      </c>
      <c r="AB18" s="15">
        <f t="shared" si="21"/>
        <v>233</v>
      </c>
      <c r="AC18" s="15">
        <f t="shared" si="21"/>
        <v>1</v>
      </c>
      <c r="AD18" s="33" t="s">
        <v>53</v>
      </c>
      <c r="AE18" s="15">
        <f aca="true" t="shared" si="22" ref="AE18:BF18">AE19+AE20</f>
        <v>3405</v>
      </c>
      <c r="AF18" s="15">
        <f t="shared" si="22"/>
        <v>36</v>
      </c>
      <c r="AG18" s="15">
        <f t="shared" si="22"/>
        <v>11266</v>
      </c>
      <c r="AH18" s="15">
        <f t="shared" si="22"/>
        <v>28</v>
      </c>
      <c r="AI18" s="15">
        <f t="shared" si="22"/>
        <v>1839</v>
      </c>
      <c r="AJ18" s="15">
        <f t="shared" si="22"/>
        <v>21</v>
      </c>
      <c r="AK18" s="15">
        <f t="shared" si="22"/>
        <v>6422</v>
      </c>
      <c r="AL18" s="15">
        <f t="shared" si="22"/>
        <v>21</v>
      </c>
      <c r="AM18" s="15">
        <f t="shared" si="22"/>
        <v>968</v>
      </c>
      <c r="AN18" s="15">
        <f t="shared" si="22"/>
        <v>9</v>
      </c>
      <c r="AO18" s="15">
        <f t="shared" si="22"/>
        <v>4898</v>
      </c>
      <c r="AP18" s="15">
        <f t="shared" si="22"/>
        <v>6</v>
      </c>
      <c r="AQ18" s="15">
        <f t="shared" si="22"/>
        <v>410</v>
      </c>
      <c r="AR18" s="15">
        <f t="shared" si="22"/>
        <v>8</v>
      </c>
      <c r="AS18" s="15">
        <f t="shared" si="22"/>
        <v>162</v>
      </c>
      <c r="AT18" s="15">
        <f t="shared" si="22"/>
        <v>3</v>
      </c>
      <c r="AU18" s="15">
        <f t="shared" si="22"/>
        <v>242</v>
      </c>
      <c r="AV18" s="15">
        <f t="shared" si="22"/>
        <v>2</v>
      </c>
      <c r="AW18" s="15">
        <f t="shared" si="22"/>
        <v>244</v>
      </c>
      <c r="AX18" s="15">
        <f t="shared" si="22"/>
        <v>0</v>
      </c>
      <c r="AY18" s="15">
        <f t="shared" si="22"/>
        <v>3459</v>
      </c>
      <c r="AZ18" s="15">
        <f t="shared" si="22"/>
        <v>40</v>
      </c>
      <c r="BA18" s="15">
        <f t="shared" si="22"/>
        <v>11726</v>
      </c>
      <c r="BB18" s="15">
        <f t="shared" si="22"/>
        <v>30</v>
      </c>
      <c r="BC18" s="15">
        <f t="shared" si="22"/>
        <v>-54</v>
      </c>
      <c r="BD18" s="15">
        <f t="shared" si="22"/>
        <v>-4</v>
      </c>
      <c r="BE18" s="15">
        <f t="shared" si="22"/>
        <v>-460</v>
      </c>
      <c r="BF18" s="15">
        <f t="shared" si="22"/>
        <v>-2</v>
      </c>
    </row>
    <row r="19" spans="1:58" s="20" customFormat="1" ht="21.75" customHeight="1">
      <c r="A19" s="21">
        <v>114</v>
      </c>
      <c r="B19" s="21"/>
      <c r="C19" s="21">
        <v>82</v>
      </c>
      <c r="D19" s="21"/>
      <c r="E19" s="21">
        <v>177</v>
      </c>
      <c r="F19" s="21"/>
      <c r="G19" s="21">
        <v>117</v>
      </c>
      <c r="H19" s="21"/>
      <c r="I19" s="15">
        <f aca="true" t="shared" si="23" ref="I19:L20">A19-E19</f>
        <v>-63</v>
      </c>
      <c r="J19" s="15">
        <f t="shared" si="23"/>
        <v>0</v>
      </c>
      <c r="K19" s="15">
        <f t="shared" si="23"/>
        <v>-35</v>
      </c>
      <c r="L19" s="15">
        <f t="shared" si="23"/>
        <v>0</v>
      </c>
      <c r="M19" s="22" t="s">
        <v>2</v>
      </c>
      <c r="N19" s="21">
        <v>1792</v>
      </c>
      <c r="O19" s="21">
        <v>22</v>
      </c>
      <c r="P19" s="21">
        <v>6229</v>
      </c>
      <c r="Q19" s="21">
        <v>22</v>
      </c>
      <c r="R19" s="21">
        <v>926</v>
      </c>
      <c r="S19" s="21">
        <v>10</v>
      </c>
      <c r="T19" s="21">
        <v>4623</v>
      </c>
      <c r="U19" s="21">
        <v>5</v>
      </c>
      <c r="V19" s="21">
        <v>438</v>
      </c>
      <c r="W19" s="21">
        <v>3</v>
      </c>
      <c r="X19" s="21">
        <v>181</v>
      </c>
      <c r="Y19" s="21"/>
      <c r="Z19" s="21">
        <v>249</v>
      </c>
      <c r="AA19" s="21">
        <v>1</v>
      </c>
      <c r="AB19" s="21">
        <v>233</v>
      </c>
      <c r="AC19" s="21">
        <v>1</v>
      </c>
      <c r="AD19" s="22" t="s">
        <v>2</v>
      </c>
      <c r="AE19" s="15">
        <f aca="true" t="shared" si="24" ref="AE19:AH26">N19+R19+V19+Z19</f>
        <v>3405</v>
      </c>
      <c r="AF19" s="15">
        <f t="shared" si="24"/>
        <v>36</v>
      </c>
      <c r="AG19" s="15">
        <f t="shared" si="24"/>
        <v>11266</v>
      </c>
      <c r="AH19" s="15">
        <f t="shared" si="24"/>
        <v>28</v>
      </c>
      <c r="AI19" s="21">
        <v>1839</v>
      </c>
      <c r="AJ19" s="21">
        <v>21</v>
      </c>
      <c r="AK19" s="21">
        <v>6422</v>
      </c>
      <c r="AL19" s="21">
        <v>21</v>
      </c>
      <c r="AM19" s="21">
        <v>968</v>
      </c>
      <c r="AN19" s="21">
        <v>9</v>
      </c>
      <c r="AO19" s="21">
        <v>4898</v>
      </c>
      <c r="AP19" s="21">
        <v>6</v>
      </c>
      <c r="AQ19" s="21">
        <v>410</v>
      </c>
      <c r="AR19" s="21">
        <v>8</v>
      </c>
      <c r="AS19" s="21">
        <v>162</v>
      </c>
      <c r="AT19" s="21">
        <v>3</v>
      </c>
      <c r="AU19" s="21">
        <v>242</v>
      </c>
      <c r="AV19" s="21">
        <v>2</v>
      </c>
      <c r="AW19" s="21">
        <v>244</v>
      </c>
      <c r="AX19" s="21"/>
      <c r="AY19" s="15">
        <f aca="true" t="shared" si="25" ref="AY19:BB20">AI19+AM19+AQ19+AU19</f>
        <v>3459</v>
      </c>
      <c r="AZ19" s="15">
        <f t="shared" si="25"/>
        <v>40</v>
      </c>
      <c r="BA19" s="15">
        <f t="shared" si="25"/>
        <v>11726</v>
      </c>
      <c r="BB19" s="15">
        <f t="shared" si="25"/>
        <v>30</v>
      </c>
      <c r="BC19" s="15">
        <f aca="true" t="shared" si="26" ref="BC19:BF20">AE19-AY19</f>
        <v>-54</v>
      </c>
      <c r="BD19" s="15">
        <f t="shared" si="26"/>
        <v>-4</v>
      </c>
      <c r="BE19" s="15">
        <f t="shared" si="26"/>
        <v>-460</v>
      </c>
      <c r="BF19" s="15">
        <f t="shared" si="26"/>
        <v>-2</v>
      </c>
    </row>
    <row r="20" spans="1:58" s="20" customFormat="1" ht="21.75" customHeight="1">
      <c r="A20" s="21"/>
      <c r="B20" s="21"/>
      <c r="C20" s="21"/>
      <c r="D20" s="21"/>
      <c r="E20" s="21"/>
      <c r="F20" s="21"/>
      <c r="G20" s="21"/>
      <c r="H20" s="21"/>
      <c r="I20" s="15">
        <f t="shared" si="23"/>
        <v>0</v>
      </c>
      <c r="J20" s="15">
        <f t="shared" si="23"/>
        <v>0</v>
      </c>
      <c r="K20" s="15">
        <f t="shared" si="23"/>
        <v>0</v>
      </c>
      <c r="L20" s="15">
        <f t="shared" si="23"/>
        <v>0</v>
      </c>
      <c r="M20" s="22" t="s">
        <v>3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2" t="s">
        <v>3</v>
      </c>
      <c r="AE20" s="15">
        <f t="shared" si="24"/>
        <v>0</v>
      </c>
      <c r="AF20" s="15">
        <f t="shared" si="24"/>
        <v>0</v>
      </c>
      <c r="AG20" s="15">
        <f t="shared" si="24"/>
        <v>0</v>
      </c>
      <c r="AH20" s="15">
        <f t="shared" si="24"/>
        <v>0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5">
        <f t="shared" si="25"/>
        <v>0</v>
      </c>
      <c r="AZ20" s="15">
        <f t="shared" si="25"/>
        <v>0</v>
      </c>
      <c r="BA20" s="15">
        <f t="shared" si="25"/>
        <v>0</v>
      </c>
      <c r="BB20" s="15">
        <f t="shared" si="25"/>
        <v>0</v>
      </c>
      <c r="BC20" s="15">
        <f t="shared" si="26"/>
        <v>0</v>
      </c>
      <c r="BD20" s="15">
        <f t="shared" si="26"/>
        <v>0</v>
      </c>
      <c r="BE20" s="15">
        <f t="shared" si="26"/>
        <v>0</v>
      </c>
      <c r="BF20" s="15">
        <f t="shared" si="26"/>
        <v>0</v>
      </c>
    </row>
    <row r="21" spans="1:58" s="28" customFormat="1" ht="21.75" customHeight="1">
      <c r="A21" s="34">
        <f aca="true" t="shared" si="27" ref="A21:L21">A22+A23</f>
        <v>2299</v>
      </c>
      <c r="B21" s="34">
        <f t="shared" si="27"/>
        <v>0</v>
      </c>
      <c r="C21" s="34">
        <f t="shared" si="27"/>
        <v>2119</v>
      </c>
      <c r="D21" s="34">
        <f t="shared" si="27"/>
        <v>0</v>
      </c>
      <c r="E21" s="34">
        <f t="shared" si="27"/>
        <v>2580</v>
      </c>
      <c r="F21" s="34">
        <f t="shared" si="27"/>
        <v>0</v>
      </c>
      <c r="G21" s="34">
        <f t="shared" si="27"/>
        <v>2199</v>
      </c>
      <c r="H21" s="34">
        <f t="shared" si="27"/>
        <v>0</v>
      </c>
      <c r="I21" s="34">
        <f t="shared" si="27"/>
        <v>-281</v>
      </c>
      <c r="J21" s="34">
        <f t="shared" si="27"/>
        <v>0</v>
      </c>
      <c r="K21" s="34">
        <f t="shared" si="27"/>
        <v>-80</v>
      </c>
      <c r="L21" s="34">
        <f t="shared" si="27"/>
        <v>0</v>
      </c>
      <c r="M21" s="35" t="s">
        <v>54</v>
      </c>
      <c r="N21" s="26">
        <f aca="true" t="shared" si="28" ref="N21:AC21">N22+N23</f>
        <v>7982</v>
      </c>
      <c r="O21" s="26">
        <f t="shared" si="28"/>
        <v>0</v>
      </c>
      <c r="P21" s="26">
        <f t="shared" si="28"/>
        <v>10532</v>
      </c>
      <c r="Q21" s="26">
        <f t="shared" si="28"/>
        <v>0</v>
      </c>
      <c r="R21" s="26">
        <f t="shared" si="28"/>
        <v>1446</v>
      </c>
      <c r="S21" s="26">
        <f t="shared" si="28"/>
        <v>0</v>
      </c>
      <c r="T21" s="26">
        <f t="shared" si="28"/>
        <v>1617</v>
      </c>
      <c r="U21" s="26">
        <f t="shared" si="28"/>
        <v>0</v>
      </c>
      <c r="V21" s="26">
        <f t="shared" si="28"/>
        <v>526</v>
      </c>
      <c r="W21" s="26">
        <f t="shared" si="28"/>
        <v>0</v>
      </c>
      <c r="X21" s="26">
        <f t="shared" si="28"/>
        <v>126</v>
      </c>
      <c r="Y21" s="26">
        <f t="shared" si="28"/>
        <v>0</v>
      </c>
      <c r="Z21" s="26">
        <f t="shared" si="28"/>
        <v>238</v>
      </c>
      <c r="AA21" s="26">
        <f t="shared" si="28"/>
        <v>0</v>
      </c>
      <c r="AB21" s="26">
        <f t="shared" si="28"/>
        <v>36</v>
      </c>
      <c r="AC21" s="26">
        <f t="shared" si="28"/>
        <v>0</v>
      </c>
      <c r="AD21" s="35" t="s">
        <v>54</v>
      </c>
      <c r="AE21" s="26">
        <f t="shared" si="24"/>
        <v>10192</v>
      </c>
      <c r="AF21" s="26">
        <f t="shared" si="24"/>
        <v>0</v>
      </c>
      <c r="AG21" s="26">
        <f t="shared" si="24"/>
        <v>12311</v>
      </c>
      <c r="AH21" s="26">
        <f t="shared" si="24"/>
        <v>0</v>
      </c>
      <c r="AI21" s="26">
        <f aca="true" t="shared" si="29" ref="AI21:BF21">AI22+AI23</f>
        <v>7949</v>
      </c>
      <c r="AJ21" s="26">
        <f t="shared" si="29"/>
        <v>0</v>
      </c>
      <c r="AK21" s="26">
        <f t="shared" si="29"/>
        <v>10667</v>
      </c>
      <c r="AL21" s="26">
        <f t="shared" si="29"/>
        <v>0</v>
      </c>
      <c r="AM21" s="26">
        <f t="shared" si="29"/>
        <v>1458</v>
      </c>
      <c r="AN21" s="26">
        <f t="shared" si="29"/>
        <v>0</v>
      </c>
      <c r="AO21" s="26">
        <f t="shared" si="29"/>
        <v>1575</v>
      </c>
      <c r="AP21" s="26">
        <f t="shared" si="29"/>
        <v>0</v>
      </c>
      <c r="AQ21" s="26">
        <f t="shared" si="29"/>
        <v>619</v>
      </c>
      <c r="AR21" s="26">
        <f t="shared" si="29"/>
        <v>0</v>
      </c>
      <c r="AS21" s="26">
        <f t="shared" si="29"/>
        <v>159</v>
      </c>
      <c r="AT21" s="26">
        <f t="shared" si="29"/>
        <v>0</v>
      </c>
      <c r="AU21" s="26">
        <f t="shared" si="29"/>
        <v>269</v>
      </c>
      <c r="AV21" s="26">
        <f t="shared" si="29"/>
        <v>0</v>
      </c>
      <c r="AW21" s="26">
        <f t="shared" si="29"/>
        <v>38</v>
      </c>
      <c r="AX21" s="26">
        <f t="shared" si="29"/>
        <v>0</v>
      </c>
      <c r="AY21" s="26">
        <f t="shared" si="29"/>
        <v>10295</v>
      </c>
      <c r="AZ21" s="26">
        <f t="shared" si="29"/>
        <v>0</v>
      </c>
      <c r="BA21" s="26">
        <f t="shared" si="29"/>
        <v>12439</v>
      </c>
      <c r="BB21" s="26">
        <f t="shared" si="29"/>
        <v>0</v>
      </c>
      <c r="BC21" s="26">
        <f t="shared" si="29"/>
        <v>-103</v>
      </c>
      <c r="BD21" s="26">
        <f t="shared" si="29"/>
        <v>0</v>
      </c>
      <c r="BE21" s="26">
        <f t="shared" si="29"/>
        <v>-128</v>
      </c>
      <c r="BF21" s="26">
        <f t="shared" si="29"/>
        <v>0</v>
      </c>
    </row>
    <row r="22" spans="1:58" s="28" customFormat="1" ht="21.75" customHeight="1">
      <c r="A22" s="29">
        <v>2299</v>
      </c>
      <c r="B22" s="29"/>
      <c r="C22" s="29">
        <v>2119</v>
      </c>
      <c r="D22" s="29"/>
      <c r="E22" s="29">
        <v>2580</v>
      </c>
      <c r="F22" s="29"/>
      <c r="G22" s="29">
        <v>2199</v>
      </c>
      <c r="H22" s="29"/>
      <c r="I22" s="26">
        <f aca="true" t="shared" si="30" ref="I22:L23">A22-E22</f>
        <v>-281</v>
      </c>
      <c r="J22" s="26">
        <f t="shared" si="30"/>
        <v>0</v>
      </c>
      <c r="K22" s="26">
        <f t="shared" si="30"/>
        <v>-80</v>
      </c>
      <c r="L22" s="26">
        <f t="shared" si="30"/>
        <v>0</v>
      </c>
      <c r="M22" s="30" t="s">
        <v>2</v>
      </c>
      <c r="N22" s="29">
        <v>7982</v>
      </c>
      <c r="O22" s="29"/>
      <c r="P22" s="29">
        <v>10532</v>
      </c>
      <c r="Q22" s="29"/>
      <c r="R22" s="29">
        <v>1446</v>
      </c>
      <c r="S22" s="29"/>
      <c r="T22" s="29">
        <v>1617</v>
      </c>
      <c r="U22" s="29"/>
      <c r="V22" s="29">
        <v>526</v>
      </c>
      <c r="W22" s="29"/>
      <c r="X22" s="29">
        <v>126</v>
      </c>
      <c r="Y22" s="29"/>
      <c r="Z22" s="29">
        <v>237</v>
      </c>
      <c r="AA22" s="29"/>
      <c r="AB22" s="29">
        <v>36</v>
      </c>
      <c r="AC22" s="29"/>
      <c r="AD22" s="30" t="s">
        <v>2</v>
      </c>
      <c r="AE22" s="26">
        <f t="shared" si="24"/>
        <v>10191</v>
      </c>
      <c r="AF22" s="26">
        <f t="shared" si="24"/>
        <v>0</v>
      </c>
      <c r="AG22" s="26">
        <f t="shared" si="24"/>
        <v>12311</v>
      </c>
      <c r="AH22" s="26">
        <f t="shared" si="24"/>
        <v>0</v>
      </c>
      <c r="AI22" s="29">
        <v>7949</v>
      </c>
      <c r="AJ22" s="29"/>
      <c r="AK22" s="29">
        <v>10667</v>
      </c>
      <c r="AL22" s="29"/>
      <c r="AM22" s="29">
        <v>1458</v>
      </c>
      <c r="AN22" s="29"/>
      <c r="AO22" s="29">
        <v>1575</v>
      </c>
      <c r="AP22" s="29"/>
      <c r="AQ22" s="29">
        <v>619</v>
      </c>
      <c r="AR22" s="29"/>
      <c r="AS22" s="29">
        <v>159</v>
      </c>
      <c r="AT22" s="29"/>
      <c r="AU22" s="29">
        <v>268</v>
      </c>
      <c r="AV22" s="29"/>
      <c r="AW22" s="29">
        <v>38</v>
      </c>
      <c r="AX22" s="29"/>
      <c r="AY22" s="26">
        <f aca="true" t="shared" si="31" ref="AY22:BB23">AI22+AM22+AQ22+AU22</f>
        <v>10294</v>
      </c>
      <c r="AZ22" s="26">
        <f t="shared" si="31"/>
        <v>0</v>
      </c>
      <c r="BA22" s="26">
        <f t="shared" si="31"/>
        <v>12439</v>
      </c>
      <c r="BB22" s="26">
        <f t="shared" si="31"/>
        <v>0</v>
      </c>
      <c r="BC22" s="26">
        <f aca="true" t="shared" si="32" ref="BC22:BF23">AE22-AY22</f>
        <v>-103</v>
      </c>
      <c r="BD22" s="26">
        <f t="shared" si="32"/>
        <v>0</v>
      </c>
      <c r="BE22" s="26">
        <f t="shared" si="32"/>
        <v>-128</v>
      </c>
      <c r="BF22" s="26">
        <f t="shared" si="32"/>
        <v>0</v>
      </c>
    </row>
    <row r="23" spans="1:58" s="28" customFormat="1" ht="21.75" customHeight="1">
      <c r="A23" s="29"/>
      <c r="B23" s="29"/>
      <c r="C23" s="29"/>
      <c r="D23" s="29"/>
      <c r="E23" s="29"/>
      <c r="F23" s="29"/>
      <c r="G23" s="29"/>
      <c r="H23" s="29"/>
      <c r="I23" s="26">
        <f t="shared" si="30"/>
        <v>0</v>
      </c>
      <c r="J23" s="26">
        <f t="shared" si="30"/>
        <v>0</v>
      </c>
      <c r="K23" s="26">
        <f t="shared" si="30"/>
        <v>0</v>
      </c>
      <c r="L23" s="26">
        <f t="shared" si="30"/>
        <v>0</v>
      </c>
      <c r="M23" s="30" t="s">
        <v>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>
        <v>1</v>
      </c>
      <c r="AA23" s="29"/>
      <c r="AB23" s="29"/>
      <c r="AC23" s="29"/>
      <c r="AD23" s="30" t="s">
        <v>3</v>
      </c>
      <c r="AE23" s="26">
        <f t="shared" si="24"/>
        <v>1</v>
      </c>
      <c r="AF23" s="26">
        <f t="shared" si="24"/>
        <v>0</v>
      </c>
      <c r="AG23" s="26">
        <f t="shared" si="24"/>
        <v>0</v>
      </c>
      <c r="AH23" s="26">
        <f t="shared" si="24"/>
        <v>0</v>
      </c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>
        <v>1</v>
      </c>
      <c r="AV23" s="29"/>
      <c r="AW23" s="29"/>
      <c r="AX23" s="29"/>
      <c r="AY23" s="26">
        <f t="shared" si="31"/>
        <v>1</v>
      </c>
      <c r="AZ23" s="26">
        <f t="shared" si="31"/>
        <v>0</v>
      </c>
      <c r="BA23" s="26">
        <f t="shared" si="31"/>
        <v>0</v>
      </c>
      <c r="BB23" s="26">
        <f t="shared" si="31"/>
        <v>0</v>
      </c>
      <c r="BC23" s="26">
        <f t="shared" si="32"/>
        <v>0</v>
      </c>
      <c r="BD23" s="26">
        <f t="shared" si="32"/>
        <v>0</v>
      </c>
      <c r="BE23" s="26">
        <f t="shared" si="32"/>
        <v>0</v>
      </c>
      <c r="BF23" s="26">
        <f t="shared" si="32"/>
        <v>0</v>
      </c>
    </row>
    <row r="24" spans="1:58" s="28" customFormat="1" ht="21.75" customHeight="1">
      <c r="A24" s="26">
        <f aca="true" t="shared" si="33" ref="A24:L24">A25+A26</f>
        <v>1</v>
      </c>
      <c r="B24" s="26">
        <f t="shared" si="33"/>
        <v>0</v>
      </c>
      <c r="C24" s="26">
        <f t="shared" si="33"/>
        <v>1</v>
      </c>
      <c r="D24" s="26">
        <f t="shared" si="33"/>
        <v>0</v>
      </c>
      <c r="E24" s="26">
        <f t="shared" si="33"/>
        <v>0</v>
      </c>
      <c r="F24" s="26">
        <f t="shared" si="33"/>
        <v>0</v>
      </c>
      <c r="G24" s="26">
        <f t="shared" si="33"/>
        <v>0</v>
      </c>
      <c r="H24" s="26">
        <f t="shared" si="33"/>
        <v>0</v>
      </c>
      <c r="I24" s="26">
        <f t="shared" si="33"/>
        <v>1</v>
      </c>
      <c r="J24" s="26">
        <f t="shared" si="33"/>
        <v>0</v>
      </c>
      <c r="K24" s="26">
        <f t="shared" si="33"/>
        <v>1</v>
      </c>
      <c r="L24" s="26">
        <f t="shared" si="33"/>
        <v>0</v>
      </c>
      <c r="M24" s="35" t="s">
        <v>5</v>
      </c>
      <c r="N24" s="26">
        <f aca="true" t="shared" si="34" ref="N24:AC24">N25+N26</f>
        <v>877</v>
      </c>
      <c r="O24" s="26">
        <f t="shared" si="34"/>
        <v>62</v>
      </c>
      <c r="P24" s="26">
        <f t="shared" si="34"/>
        <v>1844</v>
      </c>
      <c r="Q24" s="26">
        <f t="shared" si="34"/>
        <v>23</v>
      </c>
      <c r="R24" s="26">
        <f t="shared" si="34"/>
        <v>69</v>
      </c>
      <c r="S24" s="26">
        <f t="shared" si="34"/>
        <v>0</v>
      </c>
      <c r="T24" s="26">
        <f t="shared" si="34"/>
        <v>20</v>
      </c>
      <c r="U24" s="26">
        <f t="shared" si="34"/>
        <v>0</v>
      </c>
      <c r="V24" s="26">
        <f t="shared" si="34"/>
        <v>137</v>
      </c>
      <c r="W24" s="26">
        <f t="shared" si="34"/>
        <v>1</v>
      </c>
      <c r="X24" s="26">
        <f t="shared" si="34"/>
        <v>48</v>
      </c>
      <c r="Y24" s="26">
        <f t="shared" si="34"/>
        <v>0</v>
      </c>
      <c r="Z24" s="26">
        <f t="shared" si="34"/>
        <v>139</v>
      </c>
      <c r="AA24" s="26">
        <f t="shared" si="34"/>
        <v>20</v>
      </c>
      <c r="AB24" s="26">
        <f t="shared" si="34"/>
        <v>17</v>
      </c>
      <c r="AC24" s="26">
        <f t="shared" si="34"/>
        <v>0</v>
      </c>
      <c r="AD24" s="35" t="s">
        <v>5</v>
      </c>
      <c r="AE24" s="26">
        <f t="shared" si="24"/>
        <v>1222</v>
      </c>
      <c r="AF24" s="26">
        <f t="shared" si="24"/>
        <v>83</v>
      </c>
      <c r="AG24" s="26">
        <f t="shared" si="24"/>
        <v>1929</v>
      </c>
      <c r="AH24" s="26">
        <f t="shared" si="24"/>
        <v>23</v>
      </c>
      <c r="AI24" s="26">
        <f aca="true" t="shared" si="35" ref="AI24:BF24">AI25+AI26</f>
        <v>856</v>
      </c>
      <c r="AJ24" s="26">
        <f t="shared" si="35"/>
        <v>121</v>
      </c>
      <c r="AK24" s="26">
        <f t="shared" si="35"/>
        <v>1863</v>
      </c>
      <c r="AL24" s="26">
        <f t="shared" si="35"/>
        <v>54</v>
      </c>
      <c r="AM24" s="26">
        <f t="shared" si="35"/>
        <v>80</v>
      </c>
      <c r="AN24" s="26">
        <f t="shared" si="35"/>
        <v>0</v>
      </c>
      <c r="AO24" s="26">
        <f t="shared" si="35"/>
        <v>20</v>
      </c>
      <c r="AP24" s="26">
        <f t="shared" si="35"/>
        <v>0</v>
      </c>
      <c r="AQ24" s="26">
        <f t="shared" si="35"/>
        <v>140</v>
      </c>
      <c r="AR24" s="26">
        <f t="shared" si="35"/>
        <v>0</v>
      </c>
      <c r="AS24" s="26">
        <f t="shared" si="35"/>
        <v>50</v>
      </c>
      <c r="AT24" s="26">
        <f t="shared" si="35"/>
        <v>3</v>
      </c>
      <c r="AU24" s="26">
        <f t="shared" si="35"/>
        <v>159</v>
      </c>
      <c r="AV24" s="26">
        <f t="shared" si="35"/>
        <v>20</v>
      </c>
      <c r="AW24" s="26">
        <f t="shared" si="35"/>
        <v>17</v>
      </c>
      <c r="AX24" s="26">
        <f t="shared" si="35"/>
        <v>1</v>
      </c>
      <c r="AY24" s="26">
        <f t="shared" si="35"/>
        <v>1235</v>
      </c>
      <c r="AZ24" s="26">
        <f t="shared" si="35"/>
        <v>141</v>
      </c>
      <c r="BA24" s="26">
        <f t="shared" si="35"/>
        <v>1950</v>
      </c>
      <c r="BB24" s="26">
        <f t="shared" si="35"/>
        <v>58</v>
      </c>
      <c r="BC24" s="26">
        <f t="shared" si="35"/>
        <v>-13</v>
      </c>
      <c r="BD24" s="26">
        <f t="shared" si="35"/>
        <v>-58</v>
      </c>
      <c r="BE24" s="26">
        <f t="shared" si="35"/>
        <v>-21</v>
      </c>
      <c r="BF24" s="26">
        <f t="shared" si="35"/>
        <v>-35</v>
      </c>
    </row>
    <row r="25" spans="1:58" s="28" customFormat="1" ht="21.75" customHeight="1">
      <c r="A25" s="29">
        <v>1</v>
      </c>
      <c r="B25" s="29"/>
      <c r="C25" s="29">
        <v>1</v>
      </c>
      <c r="D25" s="29"/>
      <c r="E25" s="29"/>
      <c r="F25" s="29"/>
      <c r="G25" s="29"/>
      <c r="H25" s="29"/>
      <c r="I25" s="26">
        <f aca="true" t="shared" si="36" ref="I25:L26">A25-E25</f>
        <v>1</v>
      </c>
      <c r="J25" s="26">
        <f t="shared" si="36"/>
        <v>0</v>
      </c>
      <c r="K25" s="26">
        <f t="shared" si="36"/>
        <v>1</v>
      </c>
      <c r="L25" s="26">
        <f t="shared" si="36"/>
        <v>0</v>
      </c>
      <c r="M25" s="30" t="s">
        <v>2</v>
      </c>
      <c r="N25" s="29">
        <v>862</v>
      </c>
      <c r="O25" s="29">
        <v>62</v>
      </c>
      <c r="P25" s="29">
        <v>1844</v>
      </c>
      <c r="Q25" s="29">
        <v>23</v>
      </c>
      <c r="R25" s="29">
        <v>69</v>
      </c>
      <c r="S25" s="29"/>
      <c r="T25" s="29">
        <v>20</v>
      </c>
      <c r="U25" s="29"/>
      <c r="V25" s="29">
        <v>137</v>
      </c>
      <c r="W25" s="29">
        <v>1</v>
      </c>
      <c r="X25" s="29">
        <v>48</v>
      </c>
      <c r="Y25" s="29"/>
      <c r="Z25" s="29">
        <v>139</v>
      </c>
      <c r="AA25" s="29">
        <v>20</v>
      </c>
      <c r="AB25" s="29">
        <v>17</v>
      </c>
      <c r="AC25" s="29"/>
      <c r="AD25" s="30" t="s">
        <v>2</v>
      </c>
      <c r="AE25" s="26">
        <f t="shared" si="24"/>
        <v>1207</v>
      </c>
      <c r="AF25" s="26">
        <f t="shared" si="24"/>
        <v>83</v>
      </c>
      <c r="AG25" s="26">
        <f t="shared" si="24"/>
        <v>1929</v>
      </c>
      <c r="AH25" s="26">
        <f t="shared" si="24"/>
        <v>23</v>
      </c>
      <c r="AI25" s="29">
        <v>833</v>
      </c>
      <c r="AJ25" s="29">
        <v>121</v>
      </c>
      <c r="AK25" s="29">
        <v>1863</v>
      </c>
      <c r="AL25" s="29">
        <v>54</v>
      </c>
      <c r="AM25" s="29">
        <v>80</v>
      </c>
      <c r="AN25" s="29"/>
      <c r="AO25" s="29">
        <v>20</v>
      </c>
      <c r="AP25" s="29"/>
      <c r="AQ25" s="29">
        <v>140</v>
      </c>
      <c r="AR25" s="29"/>
      <c r="AS25" s="29">
        <v>50</v>
      </c>
      <c r="AT25" s="29">
        <v>3</v>
      </c>
      <c r="AU25" s="29">
        <v>159</v>
      </c>
      <c r="AV25" s="29">
        <v>20</v>
      </c>
      <c r="AW25" s="29">
        <v>17</v>
      </c>
      <c r="AX25" s="29">
        <v>1</v>
      </c>
      <c r="AY25" s="26">
        <f aca="true" t="shared" si="37" ref="AY25:BB26">AI25+AM25+AQ25+AU25</f>
        <v>1212</v>
      </c>
      <c r="AZ25" s="26">
        <f t="shared" si="37"/>
        <v>141</v>
      </c>
      <c r="BA25" s="26">
        <f t="shared" si="37"/>
        <v>1950</v>
      </c>
      <c r="BB25" s="26">
        <f t="shared" si="37"/>
        <v>58</v>
      </c>
      <c r="BC25" s="26">
        <f aca="true" t="shared" si="38" ref="BC25:BF26">AE25-AY25</f>
        <v>-5</v>
      </c>
      <c r="BD25" s="26">
        <f t="shared" si="38"/>
        <v>-58</v>
      </c>
      <c r="BE25" s="26">
        <f t="shared" si="38"/>
        <v>-21</v>
      </c>
      <c r="BF25" s="26">
        <f t="shared" si="38"/>
        <v>-35</v>
      </c>
    </row>
    <row r="26" spans="1:58" s="28" customFormat="1" ht="21.75" customHeight="1">
      <c r="A26" s="29"/>
      <c r="B26" s="29"/>
      <c r="C26" s="29"/>
      <c r="D26" s="29"/>
      <c r="E26" s="29"/>
      <c r="F26" s="29"/>
      <c r="G26" s="29"/>
      <c r="H26" s="29"/>
      <c r="I26" s="26">
        <f t="shared" si="36"/>
        <v>0</v>
      </c>
      <c r="J26" s="26">
        <f t="shared" si="36"/>
        <v>0</v>
      </c>
      <c r="K26" s="26">
        <f t="shared" si="36"/>
        <v>0</v>
      </c>
      <c r="L26" s="26">
        <f t="shared" si="36"/>
        <v>0</v>
      </c>
      <c r="M26" s="30" t="s">
        <v>3</v>
      </c>
      <c r="N26" s="29">
        <v>15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 t="s">
        <v>3</v>
      </c>
      <c r="AE26" s="26">
        <f t="shared" si="24"/>
        <v>15</v>
      </c>
      <c r="AF26" s="26">
        <f t="shared" si="24"/>
        <v>0</v>
      </c>
      <c r="AG26" s="26">
        <f t="shared" si="24"/>
        <v>0</v>
      </c>
      <c r="AH26" s="26">
        <f t="shared" si="24"/>
        <v>0</v>
      </c>
      <c r="AI26" s="29">
        <v>23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6">
        <f t="shared" si="37"/>
        <v>23</v>
      </c>
      <c r="AZ26" s="26">
        <f t="shared" si="37"/>
        <v>0</v>
      </c>
      <c r="BA26" s="26">
        <f t="shared" si="37"/>
        <v>0</v>
      </c>
      <c r="BB26" s="26">
        <f t="shared" si="37"/>
        <v>0</v>
      </c>
      <c r="BC26" s="26">
        <f t="shared" si="38"/>
        <v>-8</v>
      </c>
      <c r="BD26" s="26">
        <f t="shared" si="38"/>
        <v>0</v>
      </c>
      <c r="BE26" s="26">
        <f t="shared" si="38"/>
        <v>0</v>
      </c>
      <c r="BF26" s="26">
        <f t="shared" si="38"/>
        <v>0</v>
      </c>
    </row>
    <row r="27" spans="1:58" s="28" customFormat="1" ht="21.75" customHeight="1">
      <c r="A27" s="26">
        <f aca="true" t="shared" si="39" ref="A27:L27">A28+A29</f>
        <v>0</v>
      </c>
      <c r="B27" s="26">
        <f t="shared" si="39"/>
        <v>0</v>
      </c>
      <c r="C27" s="26">
        <f t="shared" si="39"/>
        <v>0</v>
      </c>
      <c r="D27" s="26">
        <f t="shared" si="39"/>
        <v>0</v>
      </c>
      <c r="E27" s="26">
        <f t="shared" si="39"/>
        <v>0</v>
      </c>
      <c r="F27" s="26">
        <f t="shared" si="39"/>
        <v>0</v>
      </c>
      <c r="G27" s="26">
        <f t="shared" si="39"/>
        <v>0</v>
      </c>
      <c r="H27" s="26">
        <f t="shared" si="39"/>
        <v>0</v>
      </c>
      <c r="I27" s="26">
        <f t="shared" si="39"/>
        <v>0</v>
      </c>
      <c r="J27" s="26">
        <f t="shared" si="39"/>
        <v>0</v>
      </c>
      <c r="K27" s="26">
        <f t="shared" si="39"/>
        <v>0</v>
      </c>
      <c r="L27" s="26">
        <f t="shared" si="39"/>
        <v>0</v>
      </c>
      <c r="M27" s="31" t="s">
        <v>55</v>
      </c>
      <c r="N27" s="26">
        <f aca="true" t="shared" si="40" ref="N27:AC27">N28+N29</f>
        <v>854</v>
      </c>
      <c r="O27" s="26">
        <f t="shared" si="40"/>
        <v>22</v>
      </c>
      <c r="P27" s="26">
        <f t="shared" si="40"/>
        <v>2540</v>
      </c>
      <c r="Q27" s="26">
        <f t="shared" si="40"/>
        <v>0</v>
      </c>
      <c r="R27" s="26">
        <f t="shared" si="40"/>
        <v>414</v>
      </c>
      <c r="S27" s="26">
        <f t="shared" si="40"/>
        <v>3</v>
      </c>
      <c r="T27" s="26">
        <f t="shared" si="40"/>
        <v>1061</v>
      </c>
      <c r="U27" s="26">
        <f t="shared" si="40"/>
        <v>33</v>
      </c>
      <c r="V27" s="26">
        <f t="shared" si="40"/>
        <v>302</v>
      </c>
      <c r="W27" s="26">
        <f t="shared" si="40"/>
        <v>3</v>
      </c>
      <c r="X27" s="26">
        <f t="shared" si="40"/>
        <v>223</v>
      </c>
      <c r="Y27" s="26">
        <f t="shared" si="40"/>
        <v>0</v>
      </c>
      <c r="Z27" s="26">
        <f t="shared" si="40"/>
        <v>3</v>
      </c>
      <c r="AA27" s="26">
        <f t="shared" si="40"/>
        <v>0</v>
      </c>
      <c r="AB27" s="26">
        <f t="shared" si="40"/>
        <v>7</v>
      </c>
      <c r="AC27" s="26">
        <f t="shared" si="40"/>
        <v>0</v>
      </c>
      <c r="AD27" s="31" t="s">
        <v>55</v>
      </c>
      <c r="AE27" s="26">
        <f aca="true" t="shared" si="41" ref="AE27:BF27">AE28+AE29</f>
        <v>1573</v>
      </c>
      <c r="AF27" s="26">
        <f t="shared" si="41"/>
        <v>28</v>
      </c>
      <c r="AG27" s="26">
        <f t="shared" si="41"/>
        <v>3831</v>
      </c>
      <c r="AH27" s="26">
        <f t="shared" si="41"/>
        <v>33</v>
      </c>
      <c r="AI27" s="26">
        <f t="shared" si="41"/>
        <v>875</v>
      </c>
      <c r="AJ27" s="26">
        <f t="shared" si="41"/>
        <v>20</v>
      </c>
      <c r="AK27" s="26">
        <f t="shared" si="41"/>
        <v>2521</v>
      </c>
      <c r="AL27" s="26">
        <f t="shared" si="41"/>
        <v>0</v>
      </c>
      <c r="AM27" s="26">
        <f t="shared" si="41"/>
        <v>521</v>
      </c>
      <c r="AN27" s="26">
        <f t="shared" si="41"/>
        <v>6</v>
      </c>
      <c r="AO27" s="26">
        <f t="shared" si="41"/>
        <v>1131</v>
      </c>
      <c r="AP27" s="26">
        <f t="shared" si="41"/>
        <v>37</v>
      </c>
      <c r="AQ27" s="26">
        <f t="shared" si="41"/>
        <v>345</v>
      </c>
      <c r="AR27" s="26">
        <f t="shared" si="41"/>
        <v>2</v>
      </c>
      <c r="AS27" s="26">
        <f t="shared" si="41"/>
        <v>231</v>
      </c>
      <c r="AT27" s="26">
        <f t="shared" si="41"/>
        <v>0</v>
      </c>
      <c r="AU27" s="26">
        <f t="shared" si="41"/>
        <v>3</v>
      </c>
      <c r="AV27" s="26">
        <f t="shared" si="41"/>
        <v>0</v>
      </c>
      <c r="AW27" s="26">
        <f t="shared" si="41"/>
        <v>8</v>
      </c>
      <c r="AX27" s="26">
        <f t="shared" si="41"/>
        <v>0</v>
      </c>
      <c r="AY27" s="26">
        <f t="shared" si="41"/>
        <v>1744</v>
      </c>
      <c r="AZ27" s="26">
        <f t="shared" si="41"/>
        <v>28</v>
      </c>
      <c r="BA27" s="26">
        <f t="shared" si="41"/>
        <v>3891</v>
      </c>
      <c r="BB27" s="26">
        <f t="shared" si="41"/>
        <v>37</v>
      </c>
      <c r="BC27" s="26">
        <f t="shared" si="41"/>
        <v>-171</v>
      </c>
      <c r="BD27" s="26">
        <f t="shared" si="41"/>
        <v>0</v>
      </c>
      <c r="BE27" s="26">
        <f t="shared" si="41"/>
        <v>-60</v>
      </c>
      <c r="BF27" s="26">
        <f t="shared" si="41"/>
        <v>-4</v>
      </c>
    </row>
    <row r="28" spans="1:58" s="28" customFormat="1" ht="21.75" customHeight="1">
      <c r="A28" s="29"/>
      <c r="B28" s="29"/>
      <c r="C28" s="29"/>
      <c r="D28" s="29"/>
      <c r="E28" s="29"/>
      <c r="F28" s="29"/>
      <c r="G28" s="29"/>
      <c r="H28" s="29"/>
      <c r="I28" s="26">
        <f aca="true" t="shared" si="42" ref="I28:L29">A28-E28</f>
        <v>0</v>
      </c>
      <c r="J28" s="26">
        <f t="shared" si="42"/>
        <v>0</v>
      </c>
      <c r="K28" s="26">
        <f t="shared" si="42"/>
        <v>0</v>
      </c>
      <c r="L28" s="26">
        <f t="shared" si="42"/>
        <v>0</v>
      </c>
      <c r="M28" s="30" t="s">
        <v>2</v>
      </c>
      <c r="N28" s="29">
        <v>854</v>
      </c>
      <c r="O28" s="29">
        <v>22</v>
      </c>
      <c r="P28" s="29">
        <v>2540</v>
      </c>
      <c r="Q28" s="29"/>
      <c r="R28" s="29">
        <v>414</v>
      </c>
      <c r="S28" s="29">
        <v>3</v>
      </c>
      <c r="T28" s="29">
        <v>1061</v>
      </c>
      <c r="U28" s="29">
        <v>33</v>
      </c>
      <c r="V28" s="29">
        <v>302</v>
      </c>
      <c r="W28" s="29">
        <v>3</v>
      </c>
      <c r="X28" s="29">
        <v>223</v>
      </c>
      <c r="Y28" s="29"/>
      <c r="Z28" s="29">
        <v>3</v>
      </c>
      <c r="AA28" s="29"/>
      <c r="AB28" s="29">
        <v>7</v>
      </c>
      <c r="AC28" s="29"/>
      <c r="AD28" s="30" t="s">
        <v>2</v>
      </c>
      <c r="AE28" s="26">
        <f aca="true" t="shared" si="43" ref="AE28:AH29">N28+R28+V28+Z28</f>
        <v>1573</v>
      </c>
      <c r="AF28" s="26">
        <f t="shared" si="43"/>
        <v>28</v>
      </c>
      <c r="AG28" s="26">
        <f t="shared" si="43"/>
        <v>3831</v>
      </c>
      <c r="AH28" s="26">
        <f t="shared" si="43"/>
        <v>33</v>
      </c>
      <c r="AI28" s="29">
        <v>875</v>
      </c>
      <c r="AJ28" s="29">
        <v>20</v>
      </c>
      <c r="AK28" s="29">
        <v>2521</v>
      </c>
      <c r="AL28" s="29"/>
      <c r="AM28" s="29">
        <v>521</v>
      </c>
      <c r="AN28" s="29">
        <v>6</v>
      </c>
      <c r="AO28" s="29">
        <v>1131</v>
      </c>
      <c r="AP28" s="29">
        <v>37</v>
      </c>
      <c r="AQ28" s="29">
        <v>345</v>
      </c>
      <c r="AR28" s="29">
        <v>2</v>
      </c>
      <c r="AS28" s="29">
        <v>231</v>
      </c>
      <c r="AT28" s="29"/>
      <c r="AU28" s="29">
        <v>3</v>
      </c>
      <c r="AV28" s="29"/>
      <c r="AW28" s="29">
        <v>8</v>
      </c>
      <c r="AX28" s="29"/>
      <c r="AY28" s="26">
        <f aca="true" t="shared" si="44" ref="AY28:BB29">AI28+AM28+AQ28+AU28</f>
        <v>1744</v>
      </c>
      <c r="AZ28" s="26">
        <f t="shared" si="44"/>
        <v>28</v>
      </c>
      <c r="BA28" s="26">
        <f t="shared" si="44"/>
        <v>3891</v>
      </c>
      <c r="BB28" s="26">
        <f t="shared" si="44"/>
        <v>37</v>
      </c>
      <c r="BC28" s="26">
        <f aca="true" t="shared" si="45" ref="BC28:BF29">AE28-AY28</f>
        <v>-171</v>
      </c>
      <c r="BD28" s="26">
        <f t="shared" si="45"/>
        <v>0</v>
      </c>
      <c r="BE28" s="26">
        <f t="shared" si="45"/>
        <v>-60</v>
      </c>
      <c r="BF28" s="26">
        <f t="shared" si="45"/>
        <v>-4</v>
      </c>
    </row>
    <row r="29" spans="1:58" s="28" customFormat="1" ht="21.75" customHeight="1">
      <c r="A29" s="29"/>
      <c r="B29" s="29"/>
      <c r="C29" s="29"/>
      <c r="D29" s="29"/>
      <c r="E29" s="29"/>
      <c r="F29" s="29"/>
      <c r="G29" s="29"/>
      <c r="H29" s="29"/>
      <c r="I29" s="26">
        <f t="shared" si="42"/>
        <v>0</v>
      </c>
      <c r="J29" s="26">
        <f t="shared" si="42"/>
        <v>0</v>
      </c>
      <c r="K29" s="26">
        <f t="shared" si="42"/>
        <v>0</v>
      </c>
      <c r="L29" s="26">
        <f t="shared" si="42"/>
        <v>0</v>
      </c>
      <c r="M29" s="30" t="s">
        <v>3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 t="s">
        <v>3</v>
      </c>
      <c r="AE29" s="26">
        <f t="shared" si="43"/>
        <v>0</v>
      </c>
      <c r="AF29" s="26">
        <f t="shared" si="43"/>
        <v>0</v>
      </c>
      <c r="AG29" s="26">
        <f t="shared" si="43"/>
        <v>0</v>
      </c>
      <c r="AH29" s="26">
        <f t="shared" si="43"/>
        <v>0</v>
      </c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6">
        <f t="shared" si="44"/>
        <v>0</v>
      </c>
      <c r="AZ29" s="26">
        <f t="shared" si="44"/>
        <v>0</v>
      </c>
      <c r="BA29" s="26">
        <f t="shared" si="44"/>
        <v>0</v>
      </c>
      <c r="BB29" s="26">
        <f t="shared" si="44"/>
        <v>0</v>
      </c>
      <c r="BC29" s="26">
        <f t="shared" si="45"/>
        <v>0</v>
      </c>
      <c r="BD29" s="26">
        <f t="shared" si="45"/>
        <v>0</v>
      </c>
      <c r="BE29" s="26">
        <f t="shared" si="45"/>
        <v>0</v>
      </c>
      <c r="BF29" s="26">
        <f t="shared" si="45"/>
        <v>0</v>
      </c>
    </row>
    <row r="30" spans="1:58" s="20" customFormat="1" ht="13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3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36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</row>
    <row r="31" spans="1:58" s="25" customFormat="1" ht="19.5" customHeight="1">
      <c r="A31" s="16">
        <f aca="true" t="shared" si="46" ref="A31:L31">A32+A35+A38+A41+A44+A47</f>
        <v>0</v>
      </c>
      <c r="B31" s="16">
        <f t="shared" si="46"/>
        <v>0</v>
      </c>
      <c r="C31" s="16">
        <f t="shared" si="46"/>
        <v>0</v>
      </c>
      <c r="D31" s="16">
        <f t="shared" si="46"/>
        <v>0</v>
      </c>
      <c r="E31" s="16">
        <f t="shared" si="46"/>
        <v>0</v>
      </c>
      <c r="F31" s="16">
        <f t="shared" si="46"/>
        <v>0</v>
      </c>
      <c r="G31" s="16">
        <f t="shared" si="46"/>
        <v>0</v>
      </c>
      <c r="H31" s="16">
        <f t="shared" si="46"/>
        <v>0</v>
      </c>
      <c r="I31" s="16">
        <f t="shared" si="46"/>
        <v>0</v>
      </c>
      <c r="J31" s="16">
        <f t="shared" si="46"/>
        <v>0</v>
      </c>
      <c r="K31" s="16">
        <f t="shared" si="46"/>
        <v>0</v>
      </c>
      <c r="L31" s="16">
        <f t="shared" si="46"/>
        <v>0</v>
      </c>
      <c r="M31" s="17" t="s">
        <v>6</v>
      </c>
      <c r="N31" s="16">
        <f aca="true" t="shared" si="47" ref="N31:AC31">N32+N35+N38+N41+N44+N47</f>
        <v>539</v>
      </c>
      <c r="O31" s="16">
        <f t="shared" si="47"/>
        <v>0</v>
      </c>
      <c r="P31" s="16">
        <f t="shared" si="47"/>
        <v>4205</v>
      </c>
      <c r="Q31" s="16">
        <f t="shared" si="47"/>
        <v>1</v>
      </c>
      <c r="R31" s="16">
        <f t="shared" si="47"/>
        <v>13062</v>
      </c>
      <c r="S31" s="16">
        <f t="shared" si="47"/>
        <v>143</v>
      </c>
      <c r="T31" s="16">
        <f t="shared" si="47"/>
        <v>2018</v>
      </c>
      <c r="U31" s="16">
        <f t="shared" si="47"/>
        <v>0</v>
      </c>
      <c r="V31" s="16">
        <f t="shared" si="47"/>
        <v>1167</v>
      </c>
      <c r="W31" s="16">
        <f t="shared" si="47"/>
        <v>2</v>
      </c>
      <c r="X31" s="16">
        <f t="shared" si="47"/>
        <v>380</v>
      </c>
      <c r="Y31" s="16">
        <f t="shared" si="47"/>
        <v>0</v>
      </c>
      <c r="Z31" s="16">
        <f t="shared" si="47"/>
        <v>30</v>
      </c>
      <c r="AA31" s="16">
        <f t="shared" si="47"/>
        <v>0</v>
      </c>
      <c r="AB31" s="16">
        <f t="shared" si="47"/>
        <v>46</v>
      </c>
      <c r="AC31" s="16">
        <f t="shared" si="47"/>
        <v>0</v>
      </c>
      <c r="AD31" s="24" t="s">
        <v>56</v>
      </c>
      <c r="AE31" s="16">
        <f aca="true" t="shared" si="48" ref="AE31:BF31">AE32+AE35+AE38+AE41+AE44+AE47</f>
        <v>14798</v>
      </c>
      <c r="AF31" s="16">
        <f t="shared" si="48"/>
        <v>145</v>
      </c>
      <c r="AG31" s="16">
        <f t="shared" si="48"/>
        <v>6649</v>
      </c>
      <c r="AH31" s="16">
        <f t="shared" si="48"/>
        <v>1</v>
      </c>
      <c r="AI31" s="16">
        <f t="shared" si="48"/>
        <v>628</v>
      </c>
      <c r="AJ31" s="16">
        <f t="shared" si="48"/>
        <v>0</v>
      </c>
      <c r="AK31" s="16">
        <f t="shared" si="48"/>
        <v>4275</v>
      </c>
      <c r="AL31" s="16">
        <f t="shared" si="48"/>
        <v>1</v>
      </c>
      <c r="AM31" s="16">
        <f t="shared" si="48"/>
        <v>13239</v>
      </c>
      <c r="AN31" s="16">
        <f t="shared" si="48"/>
        <v>153</v>
      </c>
      <c r="AO31" s="16">
        <f t="shared" si="48"/>
        <v>2238</v>
      </c>
      <c r="AP31" s="16">
        <f t="shared" si="48"/>
        <v>0</v>
      </c>
      <c r="AQ31" s="16">
        <f t="shared" si="48"/>
        <v>1369</v>
      </c>
      <c r="AR31" s="16">
        <f t="shared" si="48"/>
        <v>4</v>
      </c>
      <c r="AS31" s="16">
        <f t="shared" si="48"/>
        <v>465</v>
      </c>
      <c r="AT31" s="16">
        <f t="shared" si="48"/>
        <v>0</v>
      </c>
      <c r="AU31" s="16">
        <f t="shared" si="48"/>
        <v>63</v>
      </c>
      <c r="AV31" s="16">
        <f t="shared" si="48"/>
        <v>0</v>
      </c>
      <c r="AW31" s="16">
        <f t="shared" si="48"/>
        <v>51</v>
      </c>
      <c r="AX31" s="16">
        <f t="shared" si="48"/>
        <v>0</v>
      </c>
      <c r="AY31" s="16">
        <f t="shared" si="48"/>
        <v>15299</v>
      </c>
      <c r="AZ31" s="16">
        <f t="shared" si="48"/>
        <v>157</v>
      </c>
      <c r="BA31" s="16">
        <f t="shared" si="48"/>
        <v>7029</v>
      </c>
      <c r="BB31" s="16">
        <f t="shared" si="48"/>
        <v>1</v>
      </c>
      <c r="BC31" s="16">
        <f t="shared" si="48"/>
        <v>-501</v>
      </c>
      <c r="BD31" s="16">
        <f t="shared" si="48"/>
        <v>-12</v>
      </c>
      <c r="BE31" s="16">
        <f t="shared" si="48"/>
        <v>-380</v>
      </c>
      <c r="BF31" s="16">
        <f t="shared" si="48"/>
        <v>0</v>
      </c>
    </row>
    <row r="32" spans="1:58" s="28" customFormat="1" ht="21.75" customHeight="1">
      <c r="A32" s="26">
        <f aca="true" t="shared" si="49" ref="A32:L32">A33+A34</f>
        <v>0</v>
      </c>
      <c r="B32" s="26">
        <f t="shared" si="49"/>
        <v>0</v>
      </c>
      <c r="C32" s="26">
        <f t="shared" si="49"/>
        <v>0</v>
      </c>
      <c r="D32" s="26">
        <f t="shared" si="49"/>
        <v>0</v>
      </c>
      <c r="E32" s="26">
        <f t="shared" si="49"/>
        <v>0</v>
      </c>
      <c r="F32" s="26">
        <f t="shared" si="49"/>
        <v>0</v>
      </c>
      <c r="G32" s="26">
        <f t="shared" si="49"/>
        <v>0</v>
      </c>
      <c r="H32" s="26">
        <f t="shared" si="49"/>
        <v>0</v>
      </c>
      <c r="I32" s="26">
        <f t="shared" si="49"/>
        <v>0</v>
      </c>
      <c r="J32" s="26">
        <f t="shared" si="49"/>
        <v>0</v>
      </c>
      <c r="K32" s="26">
        <f t="shared" si="49"/>
        <v>0</v>
      </c>
      <c r="L32" s="26">
        <f t="shared" si="49"/>
        <v>0</v>
      </c>
      <c r="M32" s="35" t="s">
        <v>7</v>
      </c>
      <c r="N32" s="26">
        <f aca="true" t="shared" si="50" ref="N32:AC32">N33+N34</f>
        <v>0</v>
      </c>
      <c r="O32" s="26">
        <f t="shared" si="50"/>
        <v>0</v>
      </c>
      <c r="P32" s="26">
        <f t="shared" si="50"/>
        <v>0</v>
      </c>
      <c r="Q32" s="26">
        <f t="shared" si="50"/>
        <v>0</v>
      </c>
      <c r="R32" s="26">
        <f t="shared" si="50"/>
        <v>146</v>
      </c>
      <c r="S32" s="26">
        <f t="shared" si="50"/>
        <v>0</v>
      </c>
      <c r="T32" s="26">
        <f t="shared" si="50"/>
        <v>25</v>
      </c>
      <c r="U32" s="26">
        <f t="shared" si="50"/>
        <v>0</v>
      </c>
      <c r="V32" s="26">
        <f t="shared" si="50"/>
        <v>30</v>
      </c>
      <c r="W32" s="26">
        <f t="shared" si="50"/>
        <v>0</v>
      </c>
      <c r="X32" s="26">
        <f t="shared" si="50"/>
        <v>4</v>
      </c>
      <c r="Y32" s="26">
        <f t="shared" si="50"/>
        <v>0</v>
      </c>
      <c r="Z32" s="26">
        <f t="shared" si="50"/>
        <v>0</v>
      </c>
      <c r="AA32" s="26">
        <f t="shared" si="50"/>
        <v>0</v>
      </c>
      <c r="AB32" s="26">
        <f t="shared" si="50"/>
        <v>0</v>
      </c>
      <c r="AC32" s="26">
        <f t="shared" si="50"/>
        <v>0</v>
      </c>
      <c r="AD32" s="35" t="s">
        <v>7</v>
      </c>
      <c r="AE32" s="26">
        <f aca="true" t="shared" si="51" ref="AE32:BF32">AE33+AE34</f>
        <v>176</v>
      </c>
      <c r="AF32" s="26">
        <f t="shared" si="51"/>
        <v>0</v>
      </c>
      <c r="AG32" s="26">
        <f t="shared" si="51"/>
        <v>29</v>
      </c>
      <c r="AH32" s="26">
        <f t="shared" si="51"/>
        <v>0</v>
      </c>
      <c r="AI32" s="26">
        <f t="shared" si="51"/>
        <v>0</v>
      </c>
      <c r="AJ32" s="26">
        <f t="shared" si="51"/>
        <v>0</v>
      </c>
      <c r="AK32" s="26">
        <f t="shared" si="51"/>
        <v>0</v>
      </c>
      <c r="AL32" s="26">
        <f t="shared" si="51"/>
        <v>0</v>
      </c>
      <c r="AM32" s="26">
        <f t="shared" si="51"/>
        <v>149</v>
      </c>
      <c r="AN32" s="26">
        <f t="shared" si="51"/>
        <v>0</v>
      </c>
      <c r="AO32" s="26">
        <f t="shared" si="51"/>
        <v>25</v>
      </c>
      <c r="AP32" s="26">
        <f t="shared" si="51"/>
        <v>0</v>
      </c>
      <c r="AQ32" s="26">
        <f t="shared" si="51"/>
        <v>30</v>
      </c>
      <c r="AR32" s="26">
        <f t="shared" si="51"/>
        <v>0</v>
      </c>
      <c r="AS32" s="26">
        <f t="shared" si="51"/>
        <v>4</v>
      </c>
      <c r="AT32" s="26">
        <f t="shared" si="51"/>
        <v>0</v>
      </c>
      <c r="AU32" s="26">
        <f t="shared" si="51"/>
        <v>0</v>
      </c>
      <c r="AV32" s="26">
        <f t="shared" si="51"/>
        <v>0</v>
      </c>
      <c r="AW32" s="26">
        <f t="shared" si="51"/>
        <v>0</v>
      </c>
      <c r="AX32" s="26">
        <f t="shared" si="51"/>
        <v>0</v>
      </c>
      <c r="AY32" s="26">
        <f t="shared" si="51"/>
        <v>179</v>
      </c>
      <c r="AZ32" s="26">
        <f t="shared" si="51"/>
        <v>0</v>
      </c>
      <c r="BA32" s="26">
        <f t="shared" si="51"/>
        <v>29</v>
      </c>
      <c r="BB32" s="26">
        <f t="shared" si="51"/>
        <v>0</v>
      </c>
      <c r="BC32" s="26">
        <f t="shared" si="51"/>
        <v>-3</v>
      </c>
      <c r="BD32" s="26">
        <f t="shared" si="51"/>
        <v>0</v>
      </c>
      <c r="BE32" s="26">
        <f t="shared" si="51"/>
        <v>0</v>
      </c>
      <c r="BF32" s="26">
        <f t="shared" si="51"/>
        <v>0</v>
      </c>
    </row>
    <row r="33" spans="1:58" s="28" customFormat="1" ht="21.75" customHeight="1">
      <c r="A33" s="29"/>
      <c r="B33" s="29"/>
      <c r="C33" s="29"/>
      <c r="D33" s="29"/>
      <c r="E33" s="29"/>
      <c r="F33" s="29"/>
      <c r="G33" s="29"/>
      <c r="H33" s="29"/>
      <c r="I33" s="26">
        <f aca="true" t="shared" si="52" ref="I33:L34">A33-E33</f>
        <v>0</v>
      </c>
      <c r="J33" s="26">
        <f t="shared" si="52"/>
        <v>0</v>
      </c>
      <c r="K33" s="26">
        <f t="shared" si="52"/>
        <v>0</v>
      </c>
      <c r="L33" s="26">
        <f t="shared" si="52"/>
        <v>0</v>
      </c>
      <c r="M33" s="30" t="s">
        <v>2</v>
      </c>
      <c r="N33" s="29"/>
      <c r="O33" s="29"/>
      <c r="P33" s="29"/>
      <c r="Q33" s="29"/>
      <c r="R33" s="29">
        <v>140</v>
      </c>
      <c r="S33" s="29"/>
      <c r="T33" s="29">
        <v>25</v>
      </c>
      <c r="U33" s="29"/>
      <c r="V33" s="29">
        <v>30</v>
      </c>
      <c r="W33" s="29"/>
      <c r="X33" s="29">
        <v>4</v>
      </c>
      <c r="Y33" s="29"/>
      <c r="Z33" s="29"/>
      <c r="AA33" s="29"/>
      <c r="AB33" s="29"/>
      <c r="AC33" s="29"/>
      <c r="AD33" s="30" t="s">
        <v>2</v>
      </c>
      <c r="AE33" s="26">
        <f aca="true" t="shared" si="53" ref="AE33:AH34">N33+R33+V33+Z33</f>
        <v>170</v>
      </c>
      <c r="AF33" s="26">
        <f t="shared" si="53"/>
        <v>0</v>
      </c>
      <c r="AG33" s="26">
        <f t="shared" si="53"/>
        <v>29</v>
      </c>
      <c r="AH33" s="26">
        <f t="shared" si="53"/>
        <v>0</v>
      </c>
      <c r="AI33" s="29"/>
      <c r="AJ33" s="29"/>
      <c r="AK33" s="29"/>
      <c r="AL33" s="29"/>
      <c r="AM33" s="29">
        <v>142</v>
      </c>
      <c r="AN33" s="29"/>
      <c r="AO33" s="29">
        <v>25</v>
      </c>
      <c r="AP33" s="29"/>
      <c r="AQ33" s="29">
        <v>30</v>
      </c>
      <c r="AR33" s="29"/>
      <c r="AS33" s="29">
        <v>4</v>
      </c>
      <c r="AT33" s="29"/>
      <c r="AU33" s="29"/>
      <c r="AV33" s="29"/>
      <c r="AW33" s="29"/>
      <c r="AX33" s="29"/>
      <c r="AY33" s="26">
        <f aca="true" t="shared" si="54" ref="AY33:BB34">AI33+AM33+AQ33+AU33</f>
        <v>172</v>
      </c>
      <c r="AZ33" s="26">
        <f t="shared" si="54"/>
        <v>0</v>
      </c>
      <c r="BA33" s="26">
        <f t="shared" si="54"/>
        <v>29</v>
      </c>
      <c r="BB33" s="26">
        <f t="shared" si="54"/>
        <v>0</v>
      </c>
      <c r="BC33" s="26">
        <f aca="true" t="shared" si="55" ref="BC33:BF34">AE33-AY33</f>
        <v>-2</v>
      </c>
      <c r="BD33" s="26">
        <f t="shared" si="55"/>
        <v>0</v>
      </c>
      <c r="BE33" s="26">
        <f t="shared" si="55"/>
        <v>0</v>
      </c>
      <c r="BF33" s="26">
        <f t="shared" si="55"/>
        <v>0</v>
      </c>
    </row>
    <row r="34" spans="1:58" s="28" customFormat="1" ht="21.75" customHeight="1">
      <c r="A34" s="29"/>
      <c r="B34" s="29"/>
      <c r="C34" s="29"/>
      <c r="D34" s="29"/>
      <c r="E34" s="29"/>
      <c r="F34" s="29"/>
      <c r="G34" s="29"/>
      <c r="H34" s="29"/>
      <c r="I34" s="26">
        <f t="shared" si="52"/>
        <v>0</v>
      </c>
      <c r="J34" s="26">
        <f t="shared" si="52"/>
        <v>0</v>
      </c>
      <c r="K34" s="26">
        <f t="shared" si="52"/>
        <v>0</v>
      </c>
      <c r="L34" s="26">
        <f t="shared" si="52"/>
        <v>0</v>
      </c>
      <c r="M34" s="30" t="s">
        <v>3</v>
      </c>
      <c r="N34" s="29"/>
      <c r="O34" s="29"/>
      <c r="P34" s="29"/>
      <c r="Q34" s="29"/>
      <c r="R34" s="29">
        <v>6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0" t="s">
        <v>3</v>
      </c>
      <c r="AE34" s="26">
        <f t="shared" si="53"/>
        <v>6</v>
      </c>
      <c r="AF34" s="26">
        <f t="shared" si="53"/>
        <v>0</v>
      </c>
      <c r="AG34" s="26">
        <f t="shared" si="53"/>
        <v>0</v>
      </c>
      <c r="AH34" s="26">
        <f t="shared" si="53"/>
        <v>0</v>
      </c>
      <c r="AI34" s="29"/>
      <c r="AJ34" s="29"/>
      <c r="AK34" s="29"/>
      <c r="AL34" s="29"/>
      <c r="AM34" s="29">
        <v>7</v>
      </c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6">
        <f t="shared" si="54"/>
        <v>7</v>
      </c>
      <c r="AZ34" s="26">
        <f t="shared" si="54"/>
        <v>0</v>
      </c>
      <c r="BA34" s="26">
        <f t="shared" si="54"/>
        <v>0</v>
      </c>
      <c r="BB34" s="26">
        <f t="shared" si="54"/>
        <v>0</v>
      </c>
      <c r="BC34" s="26">
        <f t="shared" si="55"/>
        <v>-1</v>
      </c>
      <c r="BD34" s="26">
        <f t="shared" si="55"/>
        <v>0</v>
      </c>
      <c r="BE34" s="26">
        <f t="shared" si="55"/>
        <v>0</v>
      </c>
      <c r="BF34" s="26">
        <f t="shared" si="55"/>
        <v>0</v>
      </c>
    </row>
    <row r="35" spans="1:58" s="39" customFormat="1" ht="21.75" customHeight="1">
      <c r="A35" s="37">
        <f aca="true" t="shared" si="56" ref="A35:L35">A36+A37</f>
        <v>0</v>
      </c>
      <c r="B35" s="37">
        <f t="shared" si="56"/>
        <v>0</v>
      </c>
      <c r="C35" s="37">
        <f t="shared" si="56"/>
        <v>0</v>
      </c>
      <c r="D35" s="37">
        <f t="shared" si="56"/>
        <v>0</v>
      </c>
      <c r="E35" s="37">
        <f t="shared" si="56"/>
        <v>0</v>
      </c>
      <c r="F35" s="37">
        <f t="shared" si="56"/>
        <v>0</v>
      </c>
      <c r="G35" s="37">
        <f t="shared" si="56"/>
        <v>0</v>
      </c>
      <c r="H35" s="37">
        <f t="shared" si="56"/>
        <v>0</v>
      </c>
      <c r="I35" s="37">
        <f t="shared" si="56"/>
        <v>0</v>
      </c>
      <c r="J35" s="37">
        <f t="shared" si="56"/>
        <v>0</v>
      </c>
      <c r="K35" s="37">
        <f t="shared" si="56"/>
        <v>0</v>
      </c>
      <c r="L35" s="37">
        <f t="shared" si="56"/>
        <v>0</v>
      </c>
      <c r="M35" s="38" t="s">
        <v>8</v>
      </c>
      <c r="N35" s="37">
        <f aca="true" t="shared" si="57" ref="N35:AC35">N36+N37</f>
        <v>0</v>
      </c>
      <c r="O35" s="37">
        <f t="shared" si="57"/>
        <v>0</v>
      </c>
      <c r="P35" s="37">
        <f t="shared" si="57"/>
        <v>0</v>
      </c>
      <c r="Q35" s="37">
        <f t="shared" si="57"/>
        <v>0</v>
      </c>
      <c r="R35" s="37">
        <f t="shared" si="57"/>
        <v>133</v>
      </c>
      <c r="S35" s="37">
        <f t="shared" si="57"/>
        <v>0</v>
      </c>
      <c r="T35" s="37">
        <f t="shared" si="57"/>
        <v>13</v>
      </c>
      <c r="U35" s="37">
        <f t="shared" si="57"/>
        <v>0</v>
      </c>
      <c r="V35" s="37">
        <f t="shared" si="57"/>
        <v>24</v>
      </c>
      <c r="W35" s="37">
        <f t="shared" si="57"/>
        <v>0</v>
      </c>
      <c r="X35" s="37">
        <f t="shared" si="57"/>
        <v>5</v>
      </c>
      <c r="Y35" s="37">
        <f t="shared" si="57"/>
        <v>0</v>
      </c>
      <c r="Z35" s="37">
        <f t="shared" si="57"/>
        <v>0</v>
      </c>
      <c r="AA35" s="37">
        <f t="shared" si="57"/>
        <v>0</v>
      </c>
      <c r="AB35" s="37">
        <f t="shared" si="57"/>
        <v>0</v>
      </c>
      <c r="AC35" s="37">
        <f t="shared" si="57"/>
        <v>0</v>
      </c>
      <c r="AD35" s="38" t="s">
        <v>8</v>
      </c>
      <c r="AE35" s="37">
        <f aca="true" t="shared" si="58" ref="AE35:BF35">AE36+AE37</f>
        <v>157</v>
      </c>
      <c r="AF35" s="37">
        <f t="shared" si="58"/>
        <v>0</v>
      </c>
      <c r="AG35" s="37">
        <f t="shared" si="58"/>
        <v>18</v>
      </c>
      <c r="AH35" s="37">
        <f t="shared" si="58"/>
        <v>0</v>
      </c>
      <c r="AI35" s="37">
        <f t="shared" si="58"/>
        <v>0</v>
      </c>
      <c r="AJ35" s="37">
        <f t="shared" si="58"/>
        <v>0</v>
      </c>
      <c r="AK35" s="37">
        <f t="shared" si="58"/>
        <v>0</v>
      </c>
      <c r="AL35" s="37">
        <f t="shared" si="58"/>
        <v>0</v>
      </c>
      <c r="AM35" s="37">
        <f t="shared" si="58"/>
        <v>136</v>
      </c>
      <c r="AN35" s="37">
        <f t="shared" si="58"/>
        <v>0</v>
      </c>
      <c r="AO35" s="37">
        <f t="shared" si="58"/>
        <v>13</v>
      </c>
      <c r="AP35" s="37">
        <f t="shared" si="58"/>
        <v>0</v>
      </c>
      <c r="AQ35" s="37">
        <f t="shared" si="58"/>
        <v>25</v>
      </c>
      <c r="AR35" s="37">
        <f t="shared" si="58"/>
        <v>0</v>
      </c>
      <c r="AS35" s="37">
        <f t="shared" si="58"/>
        <v>5</v>
      </c>
      <c r="AT35" s="37">
        <f t="shared" si="58"/>
        <v>0</v>
      </c>
      <c r="AU35" s="37">
        <f t="shared" si="58"/>
        <v>0</v>
      </c>
      <c r="AV35" s="37">
        <f t="shared" si="58"/>
        <v>0</v>
      </c>
      <c r="AW35" s="37">
        <f t="shared" si="58"/>
        <v>0</v>
      </c>
      <c r="AX35" s="37">
        <f t="shared" si="58"/>
        <v>0</v>
      </c>
      <c r="AY35" s="37">
        <f t="shared" si="58"/>
        <v>161</v>
      </c>
      <c r="AZ35" s="37">
        <f t="shared" si="58"/>
        <v>0</v>
      </c>
      <c r="BA35" s="37">
        <f t="shared" si="58"/>
        <v>18</v>
      </c>
      <c r="BB35" s="37">
        <f t="shared" si="58"/>
        <v>0</v>
      </c>
      <c r="BC35" s="37">
        <f t="shared" si="58"/>
        <v>-4</v>
      </c>
      <c r="BD35" s="37">
        <f t="shared" si="58"/>
        <v>0</v>
      </c>
      <c r="BE35" s="37">
        <f t="shared" si="58"/>
        <v>0</v>
      </c>
      <c r="BF35" s="37">
        <f t="shared" si="58"/>
        <v>0</v>
      </c>
    </row>
    <row r="36" spans="1:58" s="39" customFormat="1" ht="21.75" customHeight="1">
      <c r="A36" s="40"/>
      <c r="B36" s="40"/>
      <c r="C36" s="40"/>
      <c r="D36" s="40"/>
      <c r="E36" s="40"/>
      <c r="F36" s="40"/>
      <c r="G36" s="40"/>
      <c r="H36" s="40"/>
      <c r="I36" s="37">
        <f aca="true" t="shared" si="59" ref="I36:L37">A36-E36</f>
        <v>0</v>
      </c>
      <c r="J36" s="37">
        <f t="shared" si="59"/>
        <v>0</v>
      </c>
      <c r="K36" s="37">
        <f t="shared" si="59"/>
        <v>0</v>
      </c>
      <c r="L36" s="37">
        <f t="shared" si="59"/>
        <v>0</v>
      </c>
      <c r="M36" s="22" t="s">
        <v>2</v>
      </c>
      <c r="N36" s="40"/>
      <c r="O36" s="40"/>
      <c r="P36" s="40"/>
      <c r="Q36" s="40"/>
      <c r="R36" s="40">
        <v>133</v>
      </c>
      <c r="S36" s="40"/>
      <c r="T36" s="40">
        <v>13</v>
      </c>
      <c r="U36" s="40"/>
      <c r="V36" s="40">
        <v>24</v>
      </c>
      <c r="W36" s="40"/>
      <c r="X36" s="40">
        <v>5</v>
      </c>
      <c r="Y36" s="40"/>
      <c r="Z36" s="40"/>
      <c r="AA36" s="40"/>
      <c r="AB36" s="40"/>
      <c r="AC36" s="40"/>
      <c r="AD36" s="22" t="s">
        <v>2</v>
      </c>
      <c r="AE36" s="15">
        <f aca="true" t="shared" si="60" ref="AE36:AH37">N36+R36+V36+Z36</f>
        <v>157</v>
      </c>
      <c r="AF36" s="15">
        <f t="shared" si="60"/>
        <v>0</v>
      </c>
      <c r="AG36" s="15">
        <f t="shared" si="60"/>
        <v>18</v>
      </c>
      <c r="AH36" s="15">
        <f t="shared" si="60"/>
        <v>0</v>
      </c>
      <c r="AI36" s="40"/>
      <c r="AJ36" s="40"/>
      <c r="AK36" s="40"/>
      <c r="AL36" s="40"/>
      <c r="AM36" s="40">
        <v>136</v>
      </c>
      <c r="AN36" s="41"/>
      <c r="AO36" s="40">
        <v>13</v>
      </c>
      <c r="AP36" s="40"/>
      <c r="AQ36" s="40">
        <v>25</v>
      </c>
      <c r="AR36" s="40"/>
      <c r="AS36" s="40">
        <v>5</v>
      </c>
      <c r="AT36" s="40"/>
      <c r="AU36" s="40"/>
      <c r="AV36" s="40"/>
      <c r="AW36" s="40"/>
      <c r="AX36" s="40"/>
      <c r="AY36" s="37">
        <f>AI36+AM36+AQ36+AU36</f>
        <v>161</v>
      </c>
      <c r="AZ36" s="37">
        <f>AN36+AJ36+AR36+AV36</f>
        <v>0</v>
      </c>
      <c r="BA36" s="37">
        <f>AK36+AO36+AS36+AW36</f>
        <v>18</v>
      </c>
      <c r="BB36" s="37">
        <f>AL36+AP36+AT36+AX36</f>
        <v>0</v>
      </c>
      <c r="BC36" s="37">
        <f aca="true" t="shared" si="61" ref="BC36:BF37">AE36-AY36</f>
        <v>-4</v>
      </c>
      <c r="BD36" s="37">
        <f t="shared" si="61"/>
        <v>0</v>
      </c>
      <c r="BE36" s="37">
        <f t="shared" si="61"/>
        <v>0</v>
      </c>
      <c r="BF36" s="37">
        <f t="shared" si="61"/>
        <v>0</v>
      </c>
    </row>
    <row r="37" spans="1:58" s="39" customFormat="1" ht="21.75" customHeight="1">
      <c r="A37" s="40"/>
      <c r="B37" s="40"/>
      <c r="C37" s="40"/>
      <c r="D37" s="40"/>
      <c r="E37" s="40"/>
      <c r="F37" s="40"/>
      <c r="G37" s="40"/>
      <c r="H37" s="40"/>
      <c r="I37" s="37">
        <f t="shared" si="59"/>
        <v>0</v>
      </c>
      <c r="J37" s="37">
        <f t="shared" si="59"/>
        <v>0</v>
      </c>
      <c r="K37" s="37">
        <f t="shared" si="59"/>
        <v>0</v>
      </c>
      <c r="L37" s="37">
        <f t="shared" si="59"/>
        <v>0</v>
      </c>
      <c r="M37" s="22" t="s">
        <v>3</v>
      </c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2" t="s">
        <v>3</v>
      </c>
      <c r="AE37" s="15">
        <f t="shared" si="60"/>
        <v>0</v>
      </c>
      <c r="AF37" s="15">
        <f t="shared" si="60"/>
        <v>0</v>
      </c>
      <c r="AG37" s="15">
        <f t="shared" si="60"/>
        <v>0</v>
      </c>
      <c r="AH37" s="15">
        <f t="shared" si="60"/>
        <v>0</v>
      </c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37">
        <f>AI37+AM37+AQ37+AU37</f>
        <v>0</v>
      </c>
      <c r="AZ37" s="37">
        <f>AJ37+AN37+AR37+AV37</f>
        <v>0</v>
      </c>
      <c r="BA37" s="37">
        <f>AK37+AO37+AS37+AW37</f>
        <v>0</v>
      </c>
      <c r="BB37" s="37">
        <f>AL37+AP37+AT37+AX37</f>
        <v>0</v>
      </c>
      <c r="BC37" s="37">
        <f t="shared" si="61"/>
        <v>0</v>
      </c>
      <c r="BD37" s="37">
        <f t="shared" si="61"/>
        <v>0</v>
      </c>
      <c r="BE37" s="37">
        <f t="shared" si="61"/>
        <v>0</v>
      </c>
      <c r="BF37" s="37">
        <f t="shared" si="61"/>
        <v>0</v>
      </c>
    </row>
    <row r="38" spans="1:58" s="44" customFormat="1" ht="21.75" customHeight="1">
      <c r="A38" s="42">
        <f aca="true" t="shared" si="62" ref="A38:L38">A39+A40</f>
        <v>0</v>
      </c>
      <c r="B38" s="42">
        <f t="shared" si="62"/>
        <v>0</v>
      </c>
      <c r="C38" s="42">
        <f t="shared" si="62"/>
        <v>0</v>
      </c>
      <c r="D38" s="42">
        <f t="shared" si="62"/>
        <v>0</v>
      </c>
      <c r="E38" s="42">
        <f t="shared" si="62"/>
        <v>0</v>
      </c>
      <c r="F38" s="42">
        <f t="shared" si="62"/>
        <v>0</v>
      </c>
      <c r="G38" s="42">
        <f t="shared" si="62"/>
        <v>0</v>
      </c>
      <c r="H38" s="42">
        <f t="shared" si="62"/>
        <v>0</v>
      </c>
      <c r="I38" s="42">
        <f t="shared" si="62"/>
        <v>0</v>
      </c>
      <c r="J38" s="42">
        <f t="shared" si="62"/>
        <v>0</v>
      </c>
      <c r="K38" s="42">
        <f t="shared" si="62"/>
        <v>0</v>
      </c>
      <c r="L38" s="42">
        <f t="shared" si="62"/>
        <v>0</v>
      </c>
      <c r="M38" s="43" t="s">
        <v>57</v>
      </c>
      <c r="N38" s="42">
        <f aca="true" t="shared" si="63" ref="N38:AC38">N39+N40</f>
        <v>0</v>
      </c>
      <c r="O38" s="42">
        <f t="shared" si="63"/>
        <v>0</v>
      </c>
      <c r="P38" s="42">
        <f t="shared" si="63"/>
        <v>0</v>
      </c>
      <c r="Q38" s="42">
        <f t="shared" si="63"/>
        <v>0</v>
      </c>
      <c r="R38" s="42">
        <f t="shared" si="63"/>
        <v>6891</v>
      </c>
      <c r="S38" s="42">
        <f t="shared" si="63"/>
        <v>121</v>
      </c>
      <c r="T38" s="42">
        <f t="shared" si="63"/>
        <v>691</v>
      </c>
      <c r="U38" s="42">
        <f t="shared" si="63"/>
        <v>0</v>
      </c>
      <c r="V38" s="42">
        <f t="shared" si="63"/>
        <v>480</v>
      </c>
      <c r="W38" s="42">
        <f t="shared" si="63"/>
        <v>2</v>
      </c>
      <c r="X38" s="42">
        <f t="shared" si="63"/>
        <v>201</v>
      </c>
      <c r="Y38" s="42">
        <f t="shared" si="63"/>
        <v>0</v>
      </c>
      <c r="Z38" s="42">
        <f t="shared" si="63"/>
        <v>0</v>
      </c>
      <c r="AA38" s="42">
        <f t="shared" si="63"/>
        <v>0</v>
      </c>
      <c r="AB38" s="42">
        <f t="shared" si="63"/>
        <v>0</v>
      </c>
      <c r="AC38" s="42">
        <f t="shared" si="63"/>
        <v>0</v>
      </c>
      <c r="AD38" s="43" t="s">
        <v>57</v>
      </c>
      <c r="AE38" s="42">
        <f aca="true" t="shared" si="64" ref="AE38:BF38">AE39+AE40</f>
        <v>7371</v>
      </c>
      <c r="AF38" s="42">
        <f t="shared" si="64"/>
        <v>123</v>
      </c>
      <c r="AG38" s="42">
        <f t="shared" si="64"/>
        <v>892</v>
      </c>
      <c r="AH38" s="42">
        <f t="shared" si="64"/>
        <v>0</v>
      </c>
      <c r="AI38" s="42">
        <f t="shared" si="64"/>
        <v>0</v>
      </c>
      <c r="AJ38" s="42">
        <f t="shared" si="64"/>
        <v>0</v>
      </c>
      <c r="AK38" s="42">
        <f t="shared" si="64"/>
        <v>0</v>
      </c>
      <c r="AL38" s="42">
        <f t="shared" si="64"/>
        <v>0</v>
      </c>
      <c r="AM38" s="42">
        <f t="shared" si="64"/>
        <v>7136</v>
      </c>
      <c r="AN38" s="42">
        <f t="shared" si="64"/>
        <v>129</v>
      </c>
      <c r="AO38" s="42">
        <f t="shared" si="64"/>
        <v>682</v>
      </c>
      <c r="AP38" s="42">
        <f t="shared" si="64"/>
        <v>0</v>
      </c>
      <c r="AQ38" s="42">
        <f t="shared" si="64"/>
        <v>509</v>
      </c>
      <c r="AR38" s="42">
        <f t="shared" si="64"/>
        <v>4</v>
      </c>
      <c r="AS38" s="42">
        <f t="shared" si="64"/>
        <v>266</v>
      </c>
      <c r="AT38" s="42">
        <f t="shared" si="64"/>
        <v>0</v>
      </c>
      <c r="AU38" s="42">
        <f t="shared" si="64"/>
        <v>0</v>
      </c>
      <c r="AV38" s="42">
        <f t="shared" si="64"/>
        <v>0</v>
      </c>
      <c r="AW38" s="42">
        <f t="shared" si="64"/>
        <v>0</v>
      </c>
      <c r="AX38" s="42">
        <f t="shared" si="64"/>
        <v>0</v>
      </c>
      <c r="AY38" s="42">
        <f t="shared" si="64"/>
        <v>7645</v>
      </c>
      <c r="AZ38" s="42">
        <f t="shared" si="64"/>
        <v>133</v>
      </c>
      <c r="BA38" s="42">
        <f t="shared" si="64"/>
        <v>948</v>
      </c>
      <c r="BB38" s="42">
        <f t="shared" si="64"/>
        <v>0</v>
      </c>
      <c r="BC38" s="42">
        <f t="shared" si="64"/>
        <v>-274</v>
      </c>
      <c r="BD38" s="42">
        <f t="shared" si="64"/>
        <v>-10</v>
      </c>
      <c r="BE38" s="42">
        <f t="shared" si="64"/>
        <v>-56</v>
      </c>
      <c r="BF38" s="42">
        <f t="shared" si="64"/>
        <v>0</v>
      </c>
    </row>
    <row r="39" spans="1:58" s="44" customFormat="1" ht="21.75" customHeight="1">
      <c r="A39" s="45"/>
      <c r="B39" s="45"/>
      <c r="C39" s="45"/>
      <c r="D39" s="45"/>
      <c r="E39" s="45"/>
      <c r="F39" s="45"/>
      <c r="G39" s="45"/>
      <c r="H39" s="45"/>
      <c r="I39" s="42">
        <f aca="true" t="shared" si="65" ref="I39:L40">A39-E39</f>
        <v>0</v>
      </c>
      <c r="J39" s="42">
        <f t="shared" si="65"/>
        <v>0</v>
      </c>
      <c r="K39" s="42">
        <f t="shared" si="65"/>
        <v>0</v>
      </c>
      <c r="L39" s="42">
        <f t="shared" si="65"/>
        <v>0</v>
      </c>
      <c r="M39" s="46" t="s">
        <v>2</v>
      </c>
      <c r="N39" s="45"/>
      <c r="O39" s="45"/>
      <c r="P39" s="45"/>
      <c r="Q39" s="45"/>
      <c r="R39" s="45">
        <v>6758</v>
      </c>
      <c r="S39" s="45">
        <v>121</v>
      </c>
      <c r="T39" s="45">
        <v>691</v>
      </c>
      <c r="U39" s="45"/>
      <c r="V39" s="45">
        <v>480</v>
      </c>
      <c r="W39" s="45">
        <v>2</v>
      </c>
      <c r="X39" s="45">
        <v>201</v>
      </c>
      <c r="Y39" s="45"/>
      <c r="Z39" s="45"/>
      <c r="AA39" s="45"/>
      <c r="AB39" s="45"/>
      <c r="AC39" s="45"/>
      <c r="AD39" s="30" t="s">
        <v>2</v>
      </c>
      <c r="AE39" s="26">
        <f aca="true" t="shared" si="66" ref="AE39:AH40">N39+R39+V39+Z39</f>
        <v>7238</v>
      </c>
      <c r="AF39" s="26">
        <f t="shared" si="66"/>
        <v>123</v>
      </c>
      <c r="AG39" s="26">
        <f t="shared" si="66"/>
        <v>892</v>
      </c>
      <c r="AH39" s="26">
        <f t="shared" si="66"/>
        <v>0</v>
      </c>
      <c r="AI39" s="29"/>
      <c r="AJ39" s="29"/>
      <c r="AK39" s="29"/>
      <c r="AL39" s="29"/>
      <c r="AM39" s="29">
        <v>6986</v>
      </c>
      <c r="AN39" s="29">
        <v>128</v>
      </c>
      <c r="AO39" s="29">
        <v>682</v>
      </c>
      <c r="AP39" s="29"/>
      <c r="AQ39" s="29">
        <v>509</v>
      </c>
      <c r="AR39" s="29">
        <v>4</v>
      </c>
      <c r="AS39" s="29">
        <v>266</v>
      </c>
      <c r="AT39" s="29"/>
      <c r="AU39" s="29"/>
      <c r="AV39" s="29"/>
      <c r="AW39" s="29"/>
      <c r="AX39" s="29"/>
      <c r="AY39" s="26">
        <f aca="true" t="shared" si="67" ref="AY39:BB40">AI39+AM39+AQ39+AU39</f>
        <v>7495</v>
      </c>
      <c r="AZ39" s="26">
        <f t="shared" si="67"/>
        <v>132</v>
      </c>
      <c r="BA39" s="26">
        <f t="shared" si="67"/>
        <v>948</v>
      </c>
      <c r="BB39" s="26">
        <f t="shared" si="67"/>
        <v>0</v>
      </c>
      <c r="BC39" s="26">
        <f aca="true" t="shared" si="68" ref="BC39:BF40">AE39-AY39</f>
        <v>-257</v>
      </c>
      <c r="BD39" s="26">
        <f t="shared" si="68"/>
        <v>-9</v>
      </c>
      <c r="BE39" s="26">
        <f t="shared" si="68"/>
        <v>-56</v>
      </c>
      <c r="BF39" s="26">
        <f t="shared" si="68"/>
        <v>0</v>
      </c>
    </row>
    <row r="40" spans="1:58" s="28" customFormat="1" ht="21.75" customHeight="1">
      <c r="A40" s="29"/>
      <c r="B40" s="29"/>
      <c r="C40" s="29"/>
      <c r="D40" s="29"/>
      <c r="E40" s="29"/>
      <c r="F40" s="29"/>
      <c r="G40" s="29"/>
      <c r="H40" s="29"/>
      <c r="I40" s="42">
        <f t="shared" si="65"/>
        <v>0</v>
      </c>
      <c r="J40" s="42">
        <f t="shared" si="65"/>
        <v>0</v>
      </c>
      <c r="K40" s="42">
        <f t="shared" si="65"/>
        <v>0</v>
      </c>
      <c r="L40" s="42">
        <f t="shared" si="65"/>
        <v>0</v>
      </c>
      <c r="M40" s="30" t="s">
        <v>3</v>
      </c>
      <c r="N40" s="29"/>
      <c r="O40" s="29"/>
      <c r="P40" s="29"/>
      <c r="Q40" s="29"/>
      <c r="R40" s="29">
        <v>133</v>
      </c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0" t="s">
        <v>3</v>
      </c>
      <c r="AE40" s="26">
        <f t="shared" si="66"/>
        <v>133</v>
      </c>
      <c r="AF40" s="26">
        <f t="shared" si="66"/>
        <v>0</v>
      </c>
      <c r="AG40" s="26">
        <f t="shared" si="66"/>
        <v>0</v>
      </c>
      <c r="AH40" s="26">
        <f t="shared" si="66"/>
        <v>0</v>
      </c>
      <c r="AI40" s="29"/>
      <c r="AJ40" s="29"/>
      <c r="AK40" s="29"/>
      <c r="AL40" s="29"/>
      <c r="AM40" s="29">
        <v>150</v>
      </c>
      <c r="AN40" s="29">
        <v>1</v>
      </c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6">
        <f t="shared" si="67"/>
        <v>150</v>
      </c>
      <c r="AZ40" s="26">
        <f t="shared" si="67"/>
        <v>1</v>
      </c>
      <c r="BA40" s="26">
        <f t="shared" si="67"/>
        <v>0</v>
      </c>
      <c r="BB40" s="26">
        <f t="shared" si="67"/>
        <v>0</v>
      </c>
      <c r="BC40" s="26">
        <f t="shared" si="68"/>
        <v>-17</v>
      </c>
      <c r="BD40" s="26">
        <f t="shared" si="68"/>
        <v>-1</v>
      </c>
      <c r="BE40" s="26">
        <f t="shared" si="68"/>
        <v>0</v>
      </c>
      <c r="BF40" s="26">
        <f t="shared" si="68"/>
        <v>0</v>
      </c>
    </row>
    <row r="41" spans="1:58" s="44" customFormat="1" ht="21.75" customHeight="1">
      <c r="A41" s="42">
        <f aca="true" t="shared" si="69" ref="A41:L41">A42+A43</f>
        <v>0</v>
      </c>
      <c r="B41" s="42">
        <f t="shared" si="69"/>
        <v>0</v>
      </c>
      <c r="C41" s="42">
        <f t="shared" si="69"/>
        <v>0</v>
      </c>
      <c r="D41" s="42">
        <f t="shared" si="69"/>
        <v>0</v>
      </c>
      <c r="E41" s="42">
        <f t="shared" si="69"/>
        <v>0</v>
      </c>
      <c r="F41" s="42">
        <f t="shared" si="69"/>
        <v>0</v>
      </c>
      <c r="G41" s="42">
        <f t="shared" si="69"/>
        <v>0</v>
      </c>
      <c r="H41" s="42">
        <f t="shared" si="69"/>
        <v>0</v>
      </c>
      <c r="I41" s="42">
        <f t="shared" si="69"/>
        <v>0</v>
      </c>
      <c r="J41" s="42">
        <f t="shared" si="69"/>
        <v>0</v>
      </c>
      <c r="K41" s="42">
        <f t="shared" si="69"/>
        <v>0</v>
      </c>
      <c r="L41" s="42">
        <f t="shared" si="69"/>
        <v>0</v>
      </c>
      <c r="M41" s="43" t="s">
        <v>9</v>
      </c>
      <c r="N41" s="42">
        <f aca="true" t="shared" si="70" ref="N41:AC41">N42+N43</f>
        <v>0</v>
      </c>
      <c r="O41" s="42">
        <f t="shared" si="70"/>
        <v>0</v>
      </c>
      <c r="P41" s="42">
        <f t="shared" si="70"/>
        <v>0</v>
      </c>
      <c r="Q41" s="42">
        <f t="shared" si="70"/>
        <v>0</v>
      </c>
      <c r="R41" s="42">
        <f t="shared" si="70"/>
        <v>4997</v>
      </c>
      <c r="S41" s="42">
        <f t="shared" si="70"/>
        <v>22</v>
      </c>
      <c r="T41" s="42">
        <f t="shared" si="70"/>
        <v>562</v>
      </c>
      <c r="U41" s="42">
        <f t="shared" si="70"/>
        <v>0</v>
      </c>
      <c r="V41" s="42">
        <f t="shared" si="70"/>
        <v>300</v>
      </c>
      <c r="W41" s="42">
        <f t="shared" si="70"/>
        <v>0</v>
      </c>
      <c r="X41" s="42">
        <f t="shared" si="70"/>
        <v>76</v>
      </c>
      <c r="Y41" s="42">
        <f t="shared" si="70"/>
        <v>0</v>
      </c>
      <c r="Z41" s="42">
        <f t="shared" si="70"/>
        <v>0</v>
      </c>
      <c r="AA41" s="42">
        <f t="shared" si="70"/>
        <v>0</v>
      </c>
      <c r="AB41" s="42">
        <f t="shared" si="70"/>
        <v>0</v>
      </c>
      <c r="AC41" s="42">
        <f t="shared" si="70"/>
        <v>0</v>
      </c>
      <c r="AD41" s="31" t="s">
        <v>9</v>
      </c>
      <c r="AE41" s="26">
        <f aca="true" t="shared" si="71" ref="AE41:BF41">AE42+AE43</f>
        <v>5297</v>
      </c>
      <c r="AF41" s="26">
        <f t="shared" si="71"/>
        <v>22</v>
      </c>
      <c r="AG41" s="26">
        <f t="shared" si="71"/>
        <v>638</v>
      </c>
      <c r="AH41" s="26">
        <f t="shared" si="71"/>
        <v>0</v>
      </c>
      <c r="AI41" s="26">
        <f t="shared" si="71"/>
        <v>0</v>
      </c>
      <c r="AJ41" s="26">
        <f t="shared" si="71"/>
        <v>0</v>
      </c>
      <c r="AK41" s="26">
        <f t="shared" si="71"/>
        <v>0</v>
      </c>
      <c r="AL41" s="26">
        <f t="shared" si="71"/>
        <v>0</v>
      </c>
      <c r="AM41" s="26">
        <f t="shared" si="71"/>
        <v>5009</v>
      </c>
      <c r="AN41" s="26">
        <f t="shared" si="71"/>
        <v>24</v>
      </c>
      <c r="AO41" s="26">
        <f t="shared" si="71"/>
        <v>635</v>
      </c>
      <c r="AP41" s="26">
        <f t="shared" si="71"/>
        <v>0</v>
      </c>
      <c r="AQ41" s="26">
        <f t="shared" si="71"/>
        <v>364</v>
      </c>
      <c r="AR41" s="26">
        <f t="shared" si="71"/>
        <v>0</v>
      </c>
      <c r="AS41" s="26">
        <f t="shared" si="71"/>
        <v>65</v>
      </c>
      <c r="AT41" s="26">
        <f t="shared" si="71"/>
        <v>0</v>
      </c>
      <c r="AU41" s="26">
        <f t="shared" si="71"/>
        <v>0</v>
      </c>
      <c r="AV41" s="26">
        <f t="shared" si="71"/>
        <v>0</v>
      </c>
      <c r="AW41" s="26">
        <f t="shared" si="71"/>
        <v>0</v>
      </c>
      <c r="AX41" s="26">
        <f t="shared" si="71"/>
        <v>0</v>
      </c>
      <c r="AY41" s="26">
        <f t="shared" si="71"/>
        <v>5373</v>
      </c>
      <c r="AZ41" s="26">
        <f t="shared" si="71"/>
        <v>24</v>
      </c>
      <c r="BA41" s="26">
        <f t="shared" si="71"/>
        <v>700</v>
      </c>
      <c r="BB41" s="26">
        <f t="shared" si="71"/>
        <v>0</v>
      </c>
      <c r="BC41" s="26">
        <f t="shared" si="71"/>
        <v>-76</v>
      </c>
      <c r="BD41" s="26">
        <f t="shared" si="71"/>
        <v>-2</v>
      </c>
      <c r="BE41" s="26">
        <f t="shared" si="71"/>
        <v>-62</v>
      </c>
      <c r="BF41" s="26">
        <f t="shared" si="71"/>
        <v>0</v>
      </c>
    </row>
    <row r="42" spans="1:58" s="28" customFormat="1" ht="21.75" customHeight="1">
      <c r="A42" s="29"/>
      <c r="B42" s="29"/>
      <c r="C42" s="29"/>
      <c r="D42" s="29"/>
      <c r="E42" s="29"/>
      <c r="F42" s="29"/>
      <c r="G42" s="29"/>
      <c r="H42" s="29"/>
      <c r="I42" s="26">
        <f>A42-E42</f>
        <v>0</v>
      </c>
      <c r="J42" s="26">
        <f>B42-F42</f>
        <v>0</v>
      </c>
      <c r="K42" s="26">
        <f>C42-G42</f>
        <v>0</v>
      </c>
      <c r="L42" s="26">
        <f>D42-H42</f>
        <v>0</v>
      </c>
      <c r="M42" s="30" t="s">
        <v>2</v>
      </c>
      <c r="N42" s="29"/>
      <c r="O42" s="29"/>
      <c r="P42" s="29"/>
      <c r="Q42" s="29"/>
      <c r="R42" s="29">
        <v>4978</v>
      </c>
      <c r="S42" s="29">
        <v>22</v>
      </c>
      <c r="T42" s="29">
        <v>562</v>
      </c>
      <c r="U42" s="29"/>
      <c r="V42" s="29">
        <v>300</v>
      </c>
      <c r="W42" s="29"/>
      <c r="X42" s="29">
        <v>76</v>
      </c>
      <c r="Y42" s="29"/>
      <c r="Z42" s="29"/>
      <c r="AA42" s="29"/>
      <c r="AB42" s="29"/>
      <c r="AC42" s="29"/>
      <c r="AD42" s="30" t="s">
        <v>2</v>
      </c>
      <c r="AE42" s="26">
        <f aca="true" t="shared" si="72" ref="AE42:AH43">N42+R42+V42+Z42</f>
        <v>5278</v>
      </c>
      <c r="AF42" s="26">
        <f t="shared" si="72"/>
        <v>22</v>
      </c>
      <c r="AG42" s="26">
        <f t="shared" si="72"/>
        <v>638</v>
      </c>
      <c r="AH42" s="26">
        <f t="shared" si="72"/>
        <v>0</v>
      </c>
      <c r="AI42" s="29"/>
      <c r="AJ42" s="29"/>
      <c r="AK42" s="29"/>
      <c r="AL42" s="29"/>
      <c r="AM42" s="29">
        <v>4937</v>
      </c>
      <c r="AN42" s="29">
        <v>24</v>
      </c>
      <c r="AO42" s="29">
        <v>632</v>
      </c>
      <c r="AP42" s="29"/>
      <c r="AQ42" s="29">
        <v>364</v>
      </c>
      <c r="AR42" s="29"/>
      <c r="AS42" s="29">
        <v>65</v>
      </c>
      <c r="AT42" s="29"/>
      <c r="AU42" s="29"/>
      <c r="AV42" s="29"/>
      <c r="AW42" s="29"/>
      <c r="AX42" s="29"/>
      <c r="AY42" s="26">
        <f aca="true" t="shared" si="73" ref="AY42:BB43">AI42+AM42+AQ42+AU42</f>
        <v>5301</v>
      </c>
      <c r="AZ42" s="26">
        <f t="shared" si="73"/>
        <v>24</v>
      </c>
      <c r="BA42" s="26">
        <f t="shared" si="73"/>
        <v>697</v>
      </c>
      <c r="BB42" s="26">
        <f t="shared" si="73"/>
        <v>0</v>
      </c>
      <c r="BC42" s="26">
        <f aca="true" t="shared" si="74" ref="BC42:BF43">AE42-AY42</f>
        <v>-23</v>
      </c>
      <c r="BD42" s="26">
        <f t="shared" si="74"/>
        <v>-2</v>
      </c>
      <c r="BE42" s="26">
        <f t="shared" si="74"/>
        <v>-59</v>
      </c>
      <c r="BF42" s="26">
        <f t="shared" si="74"/>
        <v>0</v>
      </c>
    </row>
    <row r="43" spans="1:58" s="28" customFormat="1" ht="21.75" customHeight="1">
      <c r="A43" s="29"/>
      <c r="B43" s="29"/>
      <c r="C43" s="29"/>
      <c r="D43" s="29"/>
      <c r="E43" s="29"/>
      <c r="F43" s="29"/>
      <c r="G43" s="29"/>
      <c r="H43" s="29"/>
      <c r="I43" s="26">
        <f>A43-E43</f>
        <v>0</v>
      </c>
      <c r="J43" s="26">
        <f>+B43-F43</f>
        <v>0</v>
      </c>
      <c r="K43" s="26">
        <f>C43-G43</f>
        <v>0</v>
      </c>
      <c r="L43" s="26">
        <f>D43-H43</f>
        <v>0</v>
      </c>
      <c r="M43" s="30" t="s">
        <v>3</v>
      </c>
      <c r="N43" s="29"/>
      <c r="O43" s="29"/>
      <c r="P43" s="29"/>
      <c r="Q43" s="29"/>
      <c r="R43" s="29">
        <v>19</v>
      </c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0" t="s">
        <v>3</v>
      </c>
      <c r="AE43" s="26">
        <f t="shared" si="72"/>
        <v>19</v>
      </c>
      <c r="AF43" s="26">
        <f t="shared" si="72"/>
        <v>0</v>
      </c>
      <c r="AG43" s="26">
        <f t="shared" si="72"/>
        <v>0</v>
      </c>
      <c r="AH43" s="26">
        <f t="shared" si="72"/>
        <v>0</v>
      </c>
      <c r="AI43" s="29"/>
      <c r="AJ43" s="29"/>
      <c r="AK43" s="29"/>
      <c r="AL43" s="29"/>
      <c r="AM43" s="29">
        <v>72</v>
      </c>
      <c r="AN43" s="29"/>
      <c r="AO43" s="29">
        <v>3</v>
      </c>
      <c r="AP43" s="29"/>
      <c r="AQ43" s="29"/>
      <c r="AR43" s="29"/>
      <c r="AS43" s="29"/>
      <c r="AT43" s="29"/>
      <c r="AU43" s="29"/>
      <c r="AV43" s="29"/>
      <c r="AW43" s="29"/>
      <c r="AX43" s="29"/>
      <c r="AY43" s="26">
        <f t="shared" si="73"/>
        <v>72</v>
      </c>
      <c r="AZ43" s="26">
        <f t="shared" si="73"/>
        <v>0</v>
      </c>
      <c r="BA43" s="26">
        <f t="shared" si="73"/>
        <v>3</v>
      </c>
      <c r="BB43" s="26">
        <f t="shared" si="73"/>
        <v>0</v>
      </c>
      <c r="BC43" s="26">
        <f t="shared" si="74"/>
        <v>-53</v>
      </c>
      <c r="BD43" s="26">
        <f t="shared" si="74"/>
        <v>0</v>
      </c>
      <c r="BE43" s="26">
        <f t="shared" si="74"/>
        <v>-3</v>
      </c>
      <c r="BF43" s="26">
        <f t="shared" si="74"/>
        <v>0</v>
      </c>
    </row>
    <row r="44" spans="1:58" s="44" customFormat="1" ht="21.75" customHeight="1">
      <c r="A44" s="42">
        <f aca="true" t="shared" si="75" ref="A44:L44">A45+A46</f>
        <v>0</v>
      </c>
      <c r="B44" s="42">
        <f t="shared" si="75"/>
        <v>0</v>
      </c>
      <c r="C44" s="42">
        <f t="shared" si="75"/>
        <v>0</v>
      </c>
      <c r="D44" s="42">
        <f t="shared" si="75"/>
        <v>0</v>
      </c>
      <c r="E44" s="42">
        <f t="shared" si="75"/>
        <v>0</v>
      </c>
      <c r="F44" s="42">
        <f t="shared" si="75"/>
        <v>0</v>
      </c>
      <c r="G44" s="42">
        <f t="shared" si="75"/>
        <v>0</v>
      </c>
      <c r="H44" s="42">
        <f t="shared" si="75"/>
        <v>0</v>
      </c>
      <c r="I44" s="42">
        <f t="shared" si="75"/>
        <v>0</v>
      </c>
      <c r="J44" s="42">
        <f t="shared" si="75"/>
        <v>0</v>
      </c>
      <c r="K44" s="42">
        <f t="shared" si="75"/>
        <v>0</v>
      </c>
      <c r="L44" s="42">
        <f t="shared" si="75"/>
        <v>0</v>
      </c>
      <c r="M44" s="47" t="s">
        <v>10</v>
      </c>
      <c r="N44" s="42">
        <f aca="true" t="shared" si="76" ref="N44:AC44">N45+N46</f>
        <v>10</v>
      </c>
      <c r="O44" s="42">
        <f t="shared" si="76"/>
        <v>0</v>
      </c>
      <c r="P44" s="42">
        <f t="shared" si="76"/>
        <v>143</v>
      </c>
      <c r="Q44" s="42">
        <f t="shared" si="76"/>
        <v>1</v>
      </c>
      <c r="R44" s="42">
        <f t="shared" si="76"/>
        <v>6</v>
      </c>
      <c r="S44" s="42">
        <f t="shared" si="76"/>
        <v>0</v>
      </c>
      <c r="T44" s="42">
        <f t="shared" si="76"/>
        <v>0</v>
      </c>
      <c r="U44" s="42">
        <f t="shared" si="76"/>
        <v>0</v>
      </c>
      <c r="V44" s="42">
        <f t="shared" si="76"/>
        <v>14</v>
      </c>
      <c r="W44" s="42">
        <f t="shared" si="76"/>
        <v>0</v>
      </c>
      <c r="X44" s="42">
        <f t="shared" si="76"/>
        <v>0</v>
      </c>
      <c r="Y44" s="42">
        <f t="shared" si="76"/>
        <v>0</v>
      </c>
      <c r="Z44" s="42">
        <f t="shared" si="76"/>
        <v>0</v>
      </c>
      <c r="AA44" s="42">
        <f t="shared" si="76"/>
        <v>0</v>
      </c>
      <c r="AB44" s="42">
        <f t="shared" si="76"/>
        <v>0</v>
      </c>
      <c r="AC44" s="42">
        <f t="shared" si="76"/>
        <v>0</v>
      </c>
      <c r="AD44" s="47" t="s">
        <v>10</v>
      </c>
      <c r="AE44" s="42">
        <f aca="true" t="shared" si="77" ref="AE44:BF44">AE45+AE46</f>
        <v>30</v>
      </c>
      <c r="AF44" s="42">
        <f t="shared" si="77"/>
        <v>0</v>
      </c>
      <c r="AG44" s="42">
        <f t="shared" si="77"/>
        <v>143</v>
      </c>
      <c r="AH44" s="42">
        <f t="shared" si="77"/>
        <v>1</v>
      </c>
      <c r="AI44" s="42">
        <f t="shared" si="77"/>
        <v>11</v>
      </c>
      <c r="AJ44" s="42">
        <f t="shared" si="77"/>
        <v>0</v>
      </c>
      <c r="AK44" s="42">
        <f t="shared" si="77"/>
        <v>146</v>
      </c>
      <c r="AL44" s="42">
        <f t="shared" si="77"/>
        <v>1</v>
      </c>
      <c r="AM44" s="42">
        <f t="shared" si="77"/>
        <v>6</v>
      </c>
      <c r="AN44" s="42">
        <f t="shared" si="77"/>
        <v>0</v>
      </c>
      <c r="AO44" s="42">
        <f t="shared" si="77"/>
        <v>0</v>
      </c>
      <c r="AP44" s="42">
        <f t="shared" si="77"/>
        <v>0</v>
      </c>
      <c r="AQ44" s="42">
        <f t="shared" si="77"/>
        <v>14</v>
      </c>
      <c r="AR44" s="42">
        <f t="shared" si="77"/>
        <v>0</v>
      </c>
      <c r="AS44" s="42">
        <f t="shared" si="77"/>
        <v>0</v>
      </c>
      <c r="AT44" s="42">
        <f t="shared" si="77"/>
        <v>0</v>
      </c>
      <c r="AU44" s="42">
        <f t="shared" si="77"/>
        <v>0</v>
      </c>
      <c r="AV44" s="42">
        <f t="shared" si="77"/>
        <v>0</v>
      </c>
      <c r="AW44" s="42">
        <f t="shared" si="77"/>
        <v>0</v>
      </c>
      <c r="AX44" s="42">
        <f t="shared" si="77"/>
        <v>0</v>
      </c>
      <c r="AY44" s="42">
        <f t="shared" si="77"/>
        <v>31</v>
      </c>
      <c r="AZ44" s="42">
        <f t="shared" si="77"/>
        <v>0</v>
      </c>
      <c r="BA44" s="42">
        <f t="shared" si="77"/>
        <v>146</v>
      </c>
      <c r="BB44" s="42">
        <f t="shared" si="77"/>
        <v>1</v>
      </c>
      <c r="BC44" s="42">
        <f t="shared" si="77"/>
        <v>-1</v>
      </c>
      <c r="BD44" s="42">
        <f t="shared" si="77"/>
        <v>0</v>
      </c>
      <c r="BE44" s="42">
        <f t="shared" si="77"/>
        <v>-3</v>
      </c>
      <c r="BF44" s="42">
        <f t="shared" si="77"/>
        <v>0</v>
      </c>
    </row>
    <row r="45" spans="1:58" s="44" customFormat="1" ht="21.75" customHeight="1">
      <c r="A45" s="45"/>
      <c r="B45" s="45"/>
      <c r="C45" s="45"/>
      <c r="D45" s="45"/>
      <c r="E45" s="45"/>
      <c r="F45" s="45"/>
      <c r="G45" s="45"/>
      <c r="H45" s="45"/>
      <c r="I45" s="42">
        <f aca="true" t="shared" si="78" ref="I45:L46">A45-E45</f>
        <v>0</v>
      </c>
      <c r="J45" s="42">
        <f t="shared" si="78"/>
        <v>0</v>
      </c>
      <c r="K45" s="42">
        <f t="shared" si="78"/>
        <v>0</v>
      </c>
      <c r="L45" s="42">
        <f t="shared" si="78"/>
        <v>0</v>
      </c>
      <c r="M45" s="30" t="s">
        <v>2</v>
      </c>
      <c r="N45" s="45">
        <v>10</v>
      </c>
      <c r="O45" s="45"/>
      <c r="P45" s="45">
        <v>143</v>
      </c>
      <c r="Q45" s="45">
        <v>1</v>
      </c>
      <c r="R45" s="45">
        <v>6</v>
      </c>
      <c r="S45" s="45"/>
      <c r="T45" s="45"/>
      <c r="U45" s="45"/>
      <c r="V45" s="45">
        <v>14</v>
      </c>
      <c r="W45" s="45"/>
      <c r="X45" s="45"/>
      <c r="Y45" s="45"/>
      <c r="Z45" s="45"/>
      <c r="AA45" s="45"/>
      <c r="AB45" s="45"/>
      <c r="AC45" s="45"/>
      <c r="AD45" s="30" t="s">
        <v>2</v>
      </c>
      <c r="AE45" s="42">
        <f aca="true" t="shared" si="79" ref="AE45:AH46">N45+R45+V45+Z45</f>
        <v>30</v>
      </c>
      <c r="AF45" s="42">
        <f t="shared" si="79"/>
        <v>0</v>
      </c>
      <c r="AG45" s="42">
        <f t="shared" si="79"/>
        <v>143</v>
      </c>
      <c r="AH45" s="42">
        <f t="shared" si="79"/>
        <v>1</v>
      </c>
      <c r="AI45" s="45">
        <v>11</v>
      </c>
      <c r="AJ45" s="45"/>
      <c r="AK45" s="45">
        <v>146</v>
      </c>
      <c r="AL45" s="45">
        <v>1</v>
      </c>
      <c r="AM45" s="45">
        <v>6</v>
      </c>
      <c r="AN45" s="45"/>
      <c r="AO45" s="45"/>
      <c r="AP45" s="45"/>
      <c r="AQ45" s="45">
        <v>14</v>
      </c>
      <c r="AR45" s="45"/>
      <c r="AS45" s="45"/>
      <c r="AT45" s="45"/>
      <c r="AU45" s="45"/>
      <c r="AV45" s="45"/>
      <c r="AW45" s="45"/>
      <c r="AX45" s="45"/>
      <c r="AY45" s="42">
        <f aca="true" t="shared" si="80" ref="AY45:BB46">AI45+AM45+AQ45+AU45</f>
        <v>31</v>
      </c>
      <c r="AZ45" s="42">
        <f t="shared" si="80"/>
        <v>0</v>
      </c>
      <c r="BA45" s="42">
        <f t="shared" si="80"/>
        <v>146</v>
      </c>
      <c r="BB45" s="42">
        <f t="shared" si="80"/>
        <v>1</v>
      </c>
      <c r="BC45" s="42">
        <f aca="true" t="shared" si="81" ref="BC45:BF46">AE45-AY45</f>
        <v>-1</v>
      </c>
      <c r="BD45" s="42">
        <f t="shared" si="81"/>
        <v>0</v>
      </c>
      <c r="BE45" s="42">
        <f t="shared" si="81"/>
        <v>-3</v>
      </c>
      <c r="BF45" s="42">
        <f t="shared" si="81"/>
        <v>0</v>
      </c>
    </row>
    <row r="46" spans="1:58" s="44" customFormat="1" ht="21.75" customHeight="1">
      <c r="A46" s="45"/>
      <c r="B46" s="45"/>
      <c r="C46" s="45"/>
      <c r="D46" s="45"/>
      <c r="E46" s="45"/>
      <c r="F46" s="45"/>
      <c r="G46" s="45"/>
      <c r="H46" s="45"/>
      <c r="I46" s="42">
        <f t="shared" si="78"/>
        <v>0</v>
      </c>
      <c r="J46" s="42">
        <f t="shared" si="78"/>
        <v>0</v>
      </c>
      <c r="K46" s="42">
        <f t="shared" si="78"/>
        <v>0</v>
      </c>
      <c r="L46" s="42">
        <f t="shared" si="78"/>
        <v>0</v>
      </c>
      <c r="M46" s="46" t="s">
        <v>3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6" t="s">
        <v>3</v>
      </c>
      <c r="AE46" s="42">
        <f t="shared" si="79"/>
        <v>0</v>
      </c>
      <c r="AF46" s="42">
        <f t="shared" si="79"/>
        <v>0</v>
      </c>
      <c r="AG46" s="42">
        <f t="shared" si="79"/>
        <v>0</v>
      </c>
      <c r="AH46" s="42">
        <f t="shared" si="79"/>
        <v>0</v>
      </c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2">
        <f t="shared" si="80"/>
        <v>0</v>
      </c>
      <c r="AZ46" s="42">
        <f t="shared" si="80"/>
        <v>0</v>
      </c>
      <c r="BA46" s="42">
        <f t="shared" si="80"/>
        <v>0</v>
      </c>
      <c r="BB46" s="42">
        <f t="shared" si="80"/>
        <v>0</v>
      </c>
      <c r="BC46" s="42">
        <f t="shared" si="81"/>
        <v>0</v>
      </c>
      <c r="BD46" s="42">
        <f t="shared" si="81"/>
        <v>0</v>
      </c>
      <c r="BE46" s="42">
        <f t="shared" si="81"/>
        <v>0</v>
      </c>
      <c r="BF46" s="42">
        <f t="shared" si="81"/>
        <v>0</v>
      </c>
    </row>
    <row r="47" spans="1:58" s="28" customFormat="1" ht="21.75" customHeight="1">
      <c r="A47" s="42">
        <f aca="true" t="shared" si="82" ref="A47:L47">A48+A49</f>
        <v>0</v>
      </c>
      <c r="B47" s="42">
        <f t="shared" si="82"/>
        <v>0</v>
      </c>
      <c r="C47" s="42">
        <f t="shared" si="82"/>
        <v>0</v>
      </c>
      <c r="D47" s="42">
        <f t="shared" si="82"/>
        <v>0</v>
      </c>
      <c r="E47" s="42">
        <f t="shared" si="82"/>
        <v>0</v>
      </c>
      <c r="F47" s="42">
        <f t="shared" si="82"/>
        <v>0</v>
      </c>
      <c r="G47" s="42">
        <f t="shared" si="82"/>
        <v>0</v>
      </c>
      <c r="H47" s="42">
        <f t="shared" si="82"/>
        <v>0</v>
      </c>
      <c r="I47" s="42">
        <f t="shared" si="82"/>
        <v>0</v>
      </c>
      <c r="J47" s="42">
        <f t="shared" si="82"/>
        <v>0</v>
      </c>
      <c r="K47" s="42">
        <f t="shared" si="82"/>
        <v>0</v>
      </c>
      <c r="L47" s="42">
        <f t="shared" si="82"/>
        <v>0</v>
      </c>
      <c r="M47" s="47" t="s">
        <v>11</v>
      </c>
      <c r="N47" s="26">
        <f aca="true" t="shared" si="83" ref="N47:AC47">N48+N49</f>
        <v>529</v>
      </c>
      <c r="O47" s="26">
        <f t="shared" si="83"/>
        <v>0</v>
      </c>
      <c r="P47" s="26">
        <f t="shared" si="83"/>
        <v>4062</v>
      </c>
      <c r="Q47" s="42">
        <f t="shared" si="83"/>
        <v>0</v>
      </c>
      <c r="R47" s="26">
        <f t="shared" si="83"/>
        <v>889</v>
      </c>
      <c r="S47" s="26">
        <f t="shared" si="83"/>
        <v>0</v>
      </c>
      <c r="T47" s="26">
        <f t="shared" si="83"/>
        <v>727</v>
      </c>
      <c r="U47" s="42">
        <f t="shared" si="83"/>
        <v>0</v>
      </c>
      <c r="V47" s="42">
        <f t="shared" si="83"/>
        <v>319</v>
      </c>
      <c r="W47" s="42">
        <f t="shared" si="83"/>
        <v>0</v>
      </c>
      <c r="X47" s="42">
        <f t="shared" si="83"/>
        <v>94</v>
      </c>
      <c r="Y47" s="42">
        <f t="shared" si="83"/>
        <v>0</v>
      </c>
      <c r="Z47" s="42">
        <f t="shared" si="83"/>
        <v>30</v>
      </c>
      <c r="AA47" s="42">
        <f t="shared" si="83"/>
        <v>0</v>
      </c>
      <c r="AB47" s="42">
        <f t="shared" si="83"/>
        <v>46</v>
      </c>
      <c r="AC47" s="42">
        <f t="shared" si="83"/>
        <v>0</v>
      </c>
      <c r="AD47" s="47" t="s">
        <v>11</v>
      </c>
      <c r="AE47" s="26">
        <f aca="true" t="shared" si="84" ref="AE47:BF47">AE48+AE49</f>
        <v>1767</v>
      </c>
      <c r="AF47" s="26">
        <f t="shared" si="84"/>
        <v>0</v>
      </c>
      <c r="AG47" s="26">
        <f t="shared" si="84"/>
        <v>4929</v>
      </c>
      <c r="AH47" s="26">
        <f t="shared" si="84"/>
        <v>0</v>
      </c>
      <c r="AI47" s="26">
        <f t="shared" si="84"/>
        <v>617</v>
      </c>
      <c r="AJ47" s="26">
        <f t="shared" si="84"/>
        <v>0</v>
      </c>
      <c r="AK47" s="26">
        <f t="shared" si="84"/>
        <v>4129</v>
      </c>
      <c r="AL47" s="26">
        <f t="shared" si="84"/>
        <v>0</v>
      </c>
      <c r="AM47" s="26">
        <f t="shared" si="84"/>
        <v>803</v>
      </c>
      <c r="AN47" s="26">
        <f t="shared" si="84"/>
        <v>0</v>
      </c>
      <c r="AO47" s="26">
        <f t="shared" si="84"/>
        <v>883</v>
      </c>
      <c r="AP47" s="26">
        <f t="shared" si="84"/>
        <v>0</v>
      </c>
      <c r="AQ47" s="26">
        <f t="shared" si="84"/>
        <v>427</v>
      </c>
      <c r="AR47" s="26">
        <f t="shared" si="84"/>
        <v>0</v>
      </c>
      <c r="AS47" s="26">
        <f t="shared" si="84"/>
        <v>125</v>
      </c>
      <c r="AT47" s="26">
        <f t="shared" si="84"/>
        <v>0</v>
      </c>
      <c r="AU47" s="26">
        <f t="shared" si="84"/>
        <v>63</v>
      </c>
      <c r="AV47" s="26">
        <f t="shared" si="84"/>
        <v>0</v>
      </c>
      <c r="AW47" s="26">
        <f t="shared" si="84"/>
        <v>51</v>
      </c>
      <c r="AX47" s="26">
        <f t="shared" si="84"/>
        <v>0</v>
      </c>
      <c r="AY47" s="26">
        <f t="shared" si="84"/>
        <v>1910</v>
      </c>
      <c r="AZ47" s="26">
        <f t="shared" si="84"/>
        <v>0</v>
      </c>
      <c r="BA47" s="26">
        <f t="shared" si="84"/>
        <v>5188</v>
      </c>
      <c r="BB47" s="26">
        <f t="shared" si="84"/>
        <v>0</v>
      </c>
      <c r="BC47" s="26">
        <f t="shared" si="84"/>
        <v>-143</v>
      </c>
      <c r="BD47" s="26">
        <f t="shared" si="84"/>
        <v>0</v>
      </c>
      <c r="BE47" s="26">
        <f t="shared" si="84"/>
        <v>-259</v>
      </c>
      <c r="BF47" s="26">
        <f t="shared" si="84"/>
        <v>0</v>
      </c>
    </row>
    <row r="48" spans="1:58" s="28" customFormat="1" ht="21.75" customHeight="1">
      <c r="A48" s="45"/>
      <c r="B48" s="45"/>
      <c r="C48" s="45"/>
      <c r="D48" s="45"/>
      <c r="E48" s="45"/>
      <c r="F48" s="45"/>
      <c r="G48" s="45"/>
      <c r="H48" s="45"/>
      <c r="I48" s="42">
        <f aca="true" t="shared" si="85" ref="I48:L49">A48-E48</f>
        <v>0</v>
      </c>
      <c r="J48" s="42">
        <f t="shared" si="85"/>
        <v>0</v>
      </c>
      <c r="K48" s="42">
        <f t="shared" si="85"/>
        <v>0</v>
      </c>
      <c r="L48" s="42">
        <f t="shared" si="85"/>
        <v>0</v>
      </c>
      <c r="M48" s="30" t="s">
        <v>2</v>
      </c>
      <c r="N48" s="45">
        <v>529</v>
      </c>
      <c r="O48" s="45"/>
      <c r="P48" s="45">
        <v>4062</v>
      </c>
      <c r="Q48" s="45"/>
      <c r="R48" s="45">
        <v>889</v>
      </c>
      <c r="S48" s="45"/>
      <c r="T48" s="45">
        <v>727</v>
      </c>
      <c r="U48" s="45"/>
      <c r="V48" s="45">
        <v>319</v>
      </c>
      <c r="W48" s="45"/>
      <c r="X48" s="45">
        <v>94</v>
      </c>
      <c r="Y48" s="45"/>
      <c r="Z48" s="45">
        <v>30</v>
      </c>
      <c r="AA48" s="45"/>
      <c r="AB48" s="45">
        <v>46</v>
      </c>
      <c r="AC48" s="45"/>
      <c r="AD48" s="30" t="s">
        <v>2</v>
      </c>
      <c r="AE48" s="42">
        <f aca="true" t="shared" si="86" ref="AE48:AH49">N48+R48+V48+Z48</f>
        <v>1767</v>
      </c>
      <c r="AF48" s="42">
        <f t="shared" si="86"/>
        <v>0</v>
      </c>
      <c r="AG48" s="42">
        <f t="shared" si="86"/>
        <v>4929</v>
      </c>
      <c r="AH48" s="42">
        <f t="shared" si="86"/>
        <v>0</v>
      </c>
      <c r="AI48" s="45">
        <v>617</v>
      </c>
      <c r="AJ48" s="45"/>
      <c r="AK48" s="45">
        <v>4129</v>
      </c>
      <c r="AL48" s="45"/>
      <c r="AM48" s="45">
        <v>803</v>
      </c>
      <c r="AN48" s="45"/>
      <c r="AO48" s="45">
        <v>883</v>
      </c>
      <c r="AP48" s="45"/>
      <c r="AQ48" s="45">
        <v>427</v>
      </c>
      <c r="AR48" s="45"/>
      <c r="AS48" s="45">
        <v>125</v>
      </c>
      <c r="AT48" s="45"/>
      <c r="AU48" s="45">
        <v>63</v>
      </c>
      <c r="AV48" s="45"/>
      <c r="AW48" s="45">
        <v>51</v>
      </c>
      <c r="AX48" s="45"/>
      <c r="AY48" s="42">
        <f aca="true" t="shared" si="87" ref="AY48:BB49">AI48+AM48+AQ48+AU48</f>
        <v>1910</v>
      </c>
      <c r="AZ48" s="42">
        <f t="shared" si="87"/>
        <v>0</v>
      </c>
      <c r="BA48" s="42">
        <f t="shared" si="87"/>
        <v>5188</v>
      </c>
      <c r="BB48" s="42">
        <f t="shared" si="87"/>
        <v>0</v>
      </c>
      <c r="BC48" s="42">
        <f aca="true" t="shared" si="88" ref="BC48:BF49">AE48-AY48</f>
        <v>-143</v>
      </c>
      <c r="BD48" s="42">
        <f t="shared" si="88"/>
        <v>0</v>
      </c>
      <c r="BE48" s="42">
        <f t="shared" si="88"/>
        <v>-259</v>
      </c>
      <c r="BF48" s="42">
        <f t="shared" si="88"/>
        <v>0</v>
      </c>
    </row>
    <row r="49" spans="1:58" s="28" customFormat="1" ht="21.75" customHeight="1" thickBot="1">
      <c r="A49" s="48"/>
      <c r="B49" s="48"/>
      <c r="C49" s="48"/>
      <c r="D49" s="48"/>
      <c r="E49" s="48"/>
      <c r="F49" s="48"/>
      <c r="G49" s="48"/>
      <c r="H49" s="48"/>
      <c r="I49" s="50">
        <f t="shared" si="85"/>
        <v>0</v>
      </c>
      <c r="J49" s="50">
        <f t="shared" si="85"/>
        <v>0</v>
      </c>
      <c r="K49" s="50">
        <f t="shared" si="85"/>
        <v>0</v>
      </c>
      <c r="L49" s="50">
        <f t="shared" si="85"/>
        <v>0</v>
      </c>
      <c r="M49" s="49" t="s">
        <v>3</v>
      </c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9" t="s">
        <v>3</v>
      </c>
      <c r="AE49" s="50">
        <f t="shared" si="86"/>
        <v>0</v>
      </c>
      <c r="AF49" s="50">
        <f t="shared" si="86"/>
        <v>0</v>
      </c>
      <c r="AG49" s="50">
        <f t="shared" si="86"/>
        <v>0</v>
      </c>
      <c r="AH49" s="50">
        <f t="shared" si="86"/>
        <v>0</v>
      </c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50">
        <f t="shared" si="87"/>
        <v>0</v>
      </c>
      <c r="AZ49" s="50">
        <f t="shared" si="87"/>
        <v>0</v>
      </c>
      <c r="BA49" s="50">
        <f t="shared" si="87"/>
        <v>0</v>
      </c>
      <c r="BB49" s="50">
        <f t="shared" si="87"/>
        <v>0</v>
      </c>
      <c r="BC49" s="50">
        <f t="shared" si="88"/>
        <v>0</v>
      </c>
      <c r="BD49" s="50">
        <f t="shared" si="88"/>
        <v>0</v>
      </c>
      <c r="BE49" s="50">
        <f t="shared" si="88"/>
        <v>0</v>
      </c>
      <c r="BF49" s="50">
        <f t="shared" si="88"/>
        <v>0</v>
      </c>
    </row>
    <row r="50" spans="1:58" s="20" customFormat="1" ht="19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51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1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</row>
    <row r="51" spans="1:58" s="25" customFormat="1" ht="19.5" customHeight="1">
      <c r="A51" s="16">
        <f aca="true" t="shared" si="89" ref="A51:L51">A52+A55+A58+A61+A64+A67</f>
        <v>0</v>
      </c>
      <c r="B51" s="16">
        <f t="shared" si="89"/>
        <v>0</v>
      </c>
      <c r="C51" s="16">
        <f t="shared" si="89"/>
        <v>0</v>
      </c>
      <c r="D51" s="16">
        <f t="shared" si="89"/>
        <v>0</v>
      </c>
      <c r="E51" s="16">
        <f t="shared" si="89"/>
        <v>0</v>
      </c>
      <c r="F51" s="16">
        <f t="shared" si="89"/>
        <v>0</v>
      </c>
      <c r="G51" s="16">
        <f t="shared" si="89"/>
        <v>0</v>
      </c>
      <c r="H51" s="16">
        <f t="shared" si="89"/>
        <v>0</v>
      </c>
      <c r="I51" s="16">
        <f t="shared" si="89"/>
        <v>0</v>
      </c>
      <c r="J51" s="16">
        <f t="shared" si="89"/>
        <v>0</v>
      </c>
      <c r="K51" s="16">
        <f t="shared" si="89"/>
        <v>0</v>
      </c>
      <c r="L51" s="16">
        <f t="shared" si="89"/>
        <v>0</v>
      </c>
      <c r="M51" s="17" t="s">
        <v>12</v>
      </c>
      <c r="N51" s="16">
        <f aca="true" t="shared" si="90" ref="N51:AC51">N52+N55+N58+N61+N64+N67</f>
        <v>17656</v>
      </c>
      <c r="O51" s="16">
        <f t="shared" si="90"/>
        <v>823</v>
      </c>
      <c r="P51" s="16">
        <f t="shared" si="90"/>
        <v>10067</v>
      </c>
      <c r="Q51" s="16">
        <f t="shared" si="90"/>
        <v>2165</v>
      </c>
      <c r="R51" s="16">
        <f t="shared" si="90"/>
        <v>7484</v>
      </c>
      <c r="S51" s="16">
        <f t="shared" si="90"/>
        <v>37</v>
      </c>
      <c r="T51" s="16">
        <f t="shared" si="90"/>
        <v>1379</v>
      </c>
      <c r="U51" s="16">
        <f t="shared" si="90"/>
        <v>4</v>
      </c>
      <c r="V51" s="16">
        <f t="shared" si="90"/>
        <v>2554</v>
      </c>
      <c r="W51" s="16">
        <f t="shared" si="90"/>
        <v>46</v>
      </c>
      <c r="X51" s="16">
        <f t="shared" si="90"/>
        <v>310</v>
      </c>
      <c r="Y51" s="16">
        <f t="shared" si="90"/>
        <v>29</v>
      </c>
      <c r="Z51" s="16">
        <f t="shared" si="90"/>
        <v>144</v>
      </c>
      <c r="AA51" s="16">
        <f t="shared" si="90"/>
        <v>0</v>
      </c>
      <c r="AB51" s="16">
        <f t="shared" si="90"/>
        <v>46</v>
      </c>
      <c r="AC51" s="16">
        <f t="shared" si="90"/>
        <v>0</v>
      </c>
      <c r="AD51" s="24" t="s">
        <v>13</v>
      </c>
      <c r="AE51" s="16">
        <f aca="true" t="shared" si="91" ref="AE51:BF51">AE52+AE55+AE58+AE61+AE64+AE67</f>
        <v>27838</v>
      </c>
      <c r="AF51" s="16">
        <f t="shared" si="91"/>
        <v>906</v>
      </c>
      <c r="AG51" s="16">
        <f t="shared" si="91"/>
        <v>11802</v>
      </c>
      <c r="AH51" s="16">
        <f t="shared" si="91"/>
        <v>2198</v>
      </c>
      <c r="AI51" s="16">
        <f t="shared" si="91"/>
        <v>19813</v>
      </c>
      <c r="AJ51" s="16">
        <f t="shared" si="91"/>
        <v>1038</v>
      </c>
      <c r="AK51" s="16">
        <f t="shared" si="91"/>
        <v>6957</v>
      </c>
      <c r="AL51" s="16">
        <f t="shared" si="91"/>
        <v>1574</v>
      </c>
      <c r="AM51" s="16">
        <f t="shared" si="91"/>
        <v>6676</v>
      </c>
      <c r="AN51" s="16">
        <f t="shared" si="91"/>
        <v>50</v>
      </c>
      <c r="AO51" s="16">
        <f t="shared" si="91"/>
        <v>5990</v>
      </c>
      <c r="AP51" s="16">
        <f t="shared" si="91"/>
        <v>517</v>
      </c>
      <c r="AQ51" s="16">
        <f t="shared" si="91"/>
        <v>2945</v>
      </c>
      <c r="AR51" s="16">
        <f t="shared" si="91"/>
        <v>56</v>
      </c>
      <c r="AS51" s="16">
        <f t="shared" si="91"/>
        <v>79</v>
      </c>
      <c r="AT51" s="16">
        <f t="shared" si="91"/>
        <v>25</v>
      </c>
      <c r="AU51" s="16">
        <f t="shared" si="91"/>
        <v>98</v>
      </c>
      <c r="AV51" s="16">
        <f t="shared" si="91"/>
        <v>1</v>
      </c>
      <c r="AW51" s="16">
        <f t="shared" si="91"/>
        <v>14</v>
      </c>
      <c r="AX51" s="16">
        <f t="shared" si="91"/>
        <v>0</v>
      </c>
      <c r="AY51" s="16">
        <f t="shared" si="91"/>
        <v>29532</v>
      </c>
      <c r="AZ51" s="16">
        <f t="shared" si="91"/>
        <v>1145</v>
      </c>
      <c r="BA51" s="16">
        <f t="shared" si="91"/>
        <v>13040</v>
      </c>
      <c r="BB51" s="16">
        <f t="shared" si="91"/>
        <v>2116</v>
      </c>
      <c r="BC51" s="16">
        <f t="shared" si="91"/>
        <v>-1694</v>
      </c>
      <c r="BD51" s="16">
        <f t="shared" si="91"/>
        <v>-239</v>
      </c>
      <c r="BE51" s="16">
        <f t="shared" si="91"/>
        <v>-1238</v>
      </c>
      <c r="BF51" s="16">
        <f t="shared" si="91"/>
        <v>82</v>
      </c>
    </row>
    <row r="52" spans="1:58" s="39" customFormat="1" ht="21.75" customHeight="1">
      <c r="A52" s="37">
        <f aca="true" t="shared" si="92" ref="A52:L52">A53+A54</f>
        <v>0</v>
      </c>
      <c r="B52" s="37">
        <f t="shared" si="92"/>
        <v>0</v>
      </c>
      <c r="C52" s="37">
        <f t="shared" si="92"/>
        <v>0</v>
      </c>
      <c r="D52" s="37">
        <f t="shared" si="92"/>
        <v>0</v>
      </c>
      <c r="E52" s="37">
        <f t="shared" si="92"/>
        <v>0</v>
      </c>
      <c r="F52" s="37">
        <f t="shared" si="92"/>
        <v>0</v>
      </c>
      <c r="G52" s="37">
        <f t="shared" si="92"/>
        <v>0</v>
      </c>
      <c r="H52" s="37">
        <f t="shared" si="92"/>
        <v>0</v>
      </c>
      <c r="I52" s="37">
        <f t="shared" si="92"/>
        <v>0</v>
      </c>
      <c r="J52" s="37">
        <f t="shared" si="92"/>
        <v>0</v>
      </c>
      <c r="K52" s="37">
        <f t="shared" si="92"/>
        <v>0</v>
      </c>
      <c r="L52" s="37">
        <f t="shared" si="92"/>
        <v>0</v>
      </c>
      <c r="M52" s="52" t="s">
        <v>58</v>
      </c>
      <c r="N52" s="37">
        <f aca="true" t="shared" si="93" ref="N52:AC52">N53+N54</f>
        <v>3625</v>
      </c>
      <c r="O52" s="37">
        <f t="shared" si="93"/>
        <v>0</v>
      </c>
      <c r="P52" s="37">
        <f t="shared" si="93"/>
        <v>9942</v>
      </c>
      <c r="Q52" s="37">
        <f t="shared" si="93"/>
        <v>1583</v>
      </c>
      <c r="R52" s="37">
        <f t="shared" si="93"/>
        <v>7194</v>
      </c>
      <c r="S52" s="37">
        <f t="shared" si="93"/>
        <v>0</v>
      </c>
      <c r="T52" s="37">
        <f t="shared" si="93"/>
        <v>1375</v>
      </c>
      <c r="U52" s="37">
        <f t="shared" si="93"/>
        <v>3</v>
      </c>
      <c r="V52" s="37">
        <f t="shared" si="93"/>
        <v>1670</v>
      </c>
      <c r="W52" s="37">
        <f t="shared" si="93"/>
        <v>0</v>
      </c>
      <c r="X52" s="37">
        <f t="shared" si="93"/>
        <v>265</v>
      </c>
      <c r="Y52" s="37">
        <f t="shared" si="93"/>
        <v>1</v>
      </c>
      <c r="Z52" s="37">
        <f t="shared" si="93"/>
        <v>120</v>
      </c>
      <c r="AA52" s="37">
        <f t="shared" si="93"/>
        <v>0</v>
      </c>
      <c r="AB52" s="37">
        <f t="shared" si="93"/>
        <v>46</v>
      </c>
      <c r="AC52" s="37">
        <f t="shared" si="93"/>
        <v>0</v>
      </c>
      <c r="AD52" s="52" t="s">
        <v>58</v>
      </c>
      <c r="AE52" s="37">
        <f aca="true" t="shared" si="94" ref="AE52:BF52">AE53+AE54</f>
        <v>12609</v>
      </c>
      <c r="AF52" s="37">
        <f t="shared" si="94"/>
        <v>0</v>
      </c>
      <c r="AG52" s="37">
        <f t="shared" si="94"/>
        <v>11628</v>
      </c>
      <c r="AH52" s="37">
        <f t="shared" si="94"/>
        <v>1587</v>
      </c>
      <c r="AI52" s="37">
        <f t="shared" si="94"/>
        <v>5015</v>
      </c>
      <c r="AJ52" s="37">
        <f t="shared" si="94"/>
        <v>0</v>
      </c>
      <c r="AK52" s="37">
        <f t="shared" si="94"/>
        <v>6819</v>
      </c>
      <c r="AL52" s="37">
        <f t="shared" si="94"/>
        <v>984</v>
      </c>
      <c r="AM52" s="37">
        <f t="shared" si="94"/>
        <v>6357</v>
      </c>
      <c r="AN52" s="37">
        <f t="shared" si="94"/>
        <v>0</v>
      </c>
      <c r="AO52" s="37">
        <f t="shared" si="94"/>
        <v>5986</v>
      </c>
      <c r="AP52" s="37">
        <f t="shared" si="94"/>
        <v>516</v>
      </c>
      <c r="AQ52" s="37">
        <f t="shared" si="94"/>
        <v>1950</v>
      </c>
      <c r="AR52" s="37">
        <f t="shared" si="94"/>
        <v>0</v>
      </c>
      <c r="AS52" s="37">
        <f t="shared" si="94"/>
        <v>35</v>
      </c>
      <c r="AT52" s="37">
        <f t="shared" si="94"/>
        <v>0</v>
      </c>
      <c r="AU52" s="37">
        <f t="shared" si="94"/>
        <v>74</v>
      </c>
      <c r="AV52" s="37">
        <f t="shared" si="94"/>
        <v>0</v>
      </c>
      <c r="AW52" s="37">
        <f t="shared" si="94"/>
        <v>14</v>
      </c>
      <c r="AX52" s="37">
        <f t="shared" si="94"/>
        <v>0</v>
      </c>
      <c r="AY52" s="37">
        <f t="shared" si="94"/>
        <v>13396</v>
      </c>
      <c r="AZ52" s="37">
        <f t="shared" si="94"/>
        <v>0</v>
      </c>
      <c r="BA52" s="37">
        <f t="shared" si="94"/>
        <v>12854</v>
      </c>
      <c r="BB52" s="37">
        <f t="shared" si="94"/>
        <v>1500</v>
      </c>
      <c r="BC52" s="37">
        <f t="shared" si="94"/>
        <v>-787</v>
      </c>
      <c r="BD52" s="37">
        <f t="shared" si="94"/>
        <v>0</v>
      </c>
      <c r="BE52" s="37">
        <f t="shared" si="94"/>
        <v>-1226</v>
      </c>
      <c r="BF52" s="37">
        <f t="shared" si="94"/>
        <v>87</v>
      </c>
    </row>
    <row r="53" spans="1:58" s="39" customFormat="1" ht="21.75" customHeight="1">
      <c r="A53" s="40"/>
      <c r="B53" s="40"/>
      <c r="C53" s="40"/>
      <c r="D53" s="40"/>
      <c r="E53" s="40"/>
      <c r="F53" s="40"/>
      <c r="G53" s="40"/>
      <c r="H53" s="40"/>
      <c r="I53" s="37">
        <f aca="true" t="shared" si="95" ref="I53:L54">A53-E53</f>
        <v>0</v>
      </c>
      <c r="J53" s="37">
        <f t="shared" si="95"/>
        <v>0</v>
      </c>
      <c r="K53" s="37">
        <f t="shared" si="95"/>
        <v>0</v>
      </c>
      <c r="L53" s="37">
        <f t="shared" si="95"/>
        <v>0</v>
      </c>
      <c r="M53" s="22" t="s">
        <v>2</v>
      </c>
      <c r="N53" s="40">
        <v>3625</v>
      </c>
      <c r="O53" s="40"/>
      <c r="P53" s="40">
        <v>9942</v>
      </c>
      <c r="Q53" s="40">
        <v>1583</v>
      </c>
      <c r="R53" s="40">
        <v>7194</v>
      </c>
      <c r="S53" s="40"/>
      <c r="T53" s="40">
        <v>1375</v>
      </c>
      <c r="U53" s="40">
        <v>3</v>
      </c>
      <c r="V53" s="40">
        <v>1670</v>
      </c>
      <c r="W53" s="40"/>
      <c r="X53" s="40">
        <v>265</v>
      </c>
      <c r="Y53" s="40">
        <v>1</v>
      </c>
      <c r="Z53" s="40">
        <v>120</v>
      </c>
      <c r="AA53" s="40"/>
      <c r="AB53" s="40">
        <v>46</v>
      </c>
      <c r="AC53" s="40"/>
      <c r="AD53" s="22" t="s">
        <v>2</v>
      </c>
      <c r="AE53" s="37">
        <f aca="true" t="shared" si="96" ref="AE53:AH54">N53+R53+V53+Z53</f>
        <v>12609</v>
      </c>
      <c r="AF53" s="37">
        <f t="shared" si="96"/>
        <v>0</v>
      </c>
      <c r="AG53" s="37">
        <f t="shared" si="96"/>
        <v>11628</v>
      </c>
      <c r="AH53" s="37">
        <f t="shared" si="96"/>
        <v>1587</v>
      </c>
      <c r="AI53" s="40">
        <v>5015</v>
      </c>
      <c r="AJ53" s="40"/>
      <c r="AK53" s="40">
        <v>6819</v>
      </c>
      <c r="AL53" s="40">
        <v>984</v>
      </c>
      <c r="AM53" s="40">
        <v>6357</v>
      </c>
      <c r="AN53" s="40"/>
      <c r="AO53" s="40">
        <v>5986</v>
      </c>
      <c r="AP53" s="40">
        <v>516</v>
      </c>
      <c r="AQ53" s="40">
        <v>1950</v>
      </c>
      <c r="AR53" s="40"/>
      <c r="AS53" s="40">
        <v>35</v>
      </c>
      <c r="AT53" s="40"/>
      <c r="AU53" s="40">
        <v>74</v>
      </c>
      <c r="AV53" s="40"/>
      <c r="AW53" s="40">
        <v>14</v>
      </c>
      <c r="AX53" s="40"/>
      <c r="AY53" s="37">
        <f aca="true" t="shared" si="97" ref="AY53:BB54">AI53+AM53+AQ53+AU53</f>
        <v>13396</v>
      </c>
      <c r="AZ53" s="37">
        <f t="shared" si="97"/>
        <v>0</v>
      </c>
      <c r="BA53" s="37">
        <f t="shared" si="97"/>
        <v>12854</v>
      </c>
      <c r="BB53" s="37">
        <f t="shared" si="97"/>
        <v>1500</v>
      </c>
      <c r="BC53" s="37">
        <f aca="true" t="shared" si="98" ref="BC53:BF54">AE53-AY53</f>
        <v>-787</v>
      </c>
      <c r="BD53" s="37">
        <f t="shared" si="98"/>
        <v>0</v>
      </c>
      <c r="BE53" s="37">
        <f t="shared" si="98"/>
        <v>-1226</v>
      </c>
      <c r="BF53" s="37">
        <f t="shared" si="98"/>
        <v>87</v>
      </c>
    </row>
    <row r="54" spans="1:58" s="39" customFormat="1" ht="21.75" customHeight="1">
      <c r="A54" s="40"/>
      <c r="B54" s="40"/>
      <c r="C54" s="40"/>
      <c r="D54" s="40"/>
      <c r="E54" s="40"/>
      <c r="F54" s="40"/>
      <c r="G54" s="40"/>
      <c r="H54" s="40"/>
      <c r="I54" s="37">
        <f t="shared" si="95"/>
        <v>0</v>
      </c>
      <c r="J54" s="37">
        <f t="shared" si="95"/>
        <v>0</v>
      </c>
      <c r="K54" s="37">
        <f t="shared" si="95"/>
        <v>0</v>
      </c>
      <c r="L54" s="37">
        <f t="shared" si="95"/>
        <v>0</v>
      </c>
      <c r="M54" s="53" t="s">
        <v>3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2" t="s">
        <v>3</v>
      </c>
      <c r="AE54" s="37">
        <f t="shared" si="96"/>
        <v>0</v>
      </c>
      <c r="AF54" s="37">
        <f t="shared" si="96"/>
        <v>0</v>
      </c>
      <c r="AG54" s="37">
        <f t="shared" si="96"/>
        <v>0</v>
      </c>
      <c r="AH54" s="37">
        <f t="shared" si="96"/>
        <v>0</v>
      </c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37">
        <f t="shared" si="97"/>
        <v>0</v>
      </c>
      <c r="AZ54" s="37">
        <f t="shared" si="97"/>
        <v>0</v>
      </c>
      <c r="BA54" s="37">
        <f t="shared" si="97"/>
        <v>0</v>
      </c>
      <c r="BB54" s="37">
        <f t="shared" si="97"/>
        <v>0</v>
      </c>
      <c r="BC54" s="37">
        <f t="shared" si="98"/>
        <v>0</v>
      </c>
      <c r="BD54" s="37">
        <f t="shared" si="98"/>
        <v>0</v>
      </c>
      <c r="BE54" s="37">
        <f t="shared" si="98"/>
        <v>0</v>
      </c>
      <c r="BF54" s="37">
        <f t="shared" si="98"/>
        <v>0</v>
      </c>
    </row>
    <row r="55" spans="1:58" s="28" customFormat="1" ht="21.75" customHeight="1">
      <c r="A55" s="26">
        <f aca="true" t="shared" si="99" ref="A55:L55">A56+A57</f>
        <v>0</v>
      </c>
      <c r="B55" s="26">
        <f t="shared" si="99"/>
        <v>0</v>
      </c>
      <c r="C55" s="26">
        <f t="shared" si="99"/>
        <v>0</v>
      </c>
      <c r="D55" s="26">
        <f t="shared" si="99"/>
        <v>0</v>
      </c>
      <c r="E55" s="26">
        <f t="shared" si="99"/>
        <v>0</v>
      </c>
      <c r="F55" s="26">
        <f t="shared" si="99"/>
        <v>0</v>
      </c>
      <c r="G55" s="26">
        <f t="shared" si="99"/>
        <v>0</v>
      </c>
      <c r="H55" s="26">
        <f t="shared" si="99"/>
        <v>0</v>
      </c>
      <c r="I55" s="26">
        <f t="shared" si="99"/>
        <v>0</v>
      </c>
      <c r="J55" s="26">
        <f t="shared" si="99"/>
        <v>0</v>
      </c>
      <c r="K55" s="26">
        <f t="shared" si="99"/>
        <v>0</v>
      </c>
      <c r="L55" s="26">
        <f t="shared" si="99"/>
        <v>0</v>
      </c>
      <c r="M55" s="35" t="s">
        <v>14</v>
      </c>
      <c r="N55" s="26">
        <f aca="true" t="shared" si="100" ref="N55:AC55">N56+N57</f>
        <v>11595</v>
      </c>
      <c r="O55" s="26">
        <f t="shared" si="100"/>
        <v>773</v>
      </c>
      <c r="P55" s="26">
        <f t="shared" si="100"/>
        <v>9</v>
      </c>
      <c r="Q55" s="26">
        <f t="shared" si="100"/>
        <v>565</v>
      </c>
      <c r="R55" s="26">
        <f t="shared" si="100"/>
        <v>125</v>
      </c>
      <c r="S55" s="26">
        <f t="shared" si="100"/>
        <v>10</v>
      </c>
      <c r="T55" s="26">
        <f t="shared" si="100"/>
        <v>1</v>
      </c>
      <c r="U55" s="26">
        <f t="shared" si="100"/>
        <v>1</v>
      </c>
      <c r="V55" s="26">
        <f t="shared" si="100"/>
        <v>308</v>
      </c>
      <c r="W55" s="26">
        <f t="shared" si="100"/>
        <v>39</v>
      </c>
      <c r="X55" s="26">
        <f t="shared" si="100"/>
        <v>3</v>
      </c>
      <c r="Y55" s="26">
        <f t="shared" si="100"/>
        <v>26</v>
      </c>
      <c r="Z55" s="26">
        <f t="shared" si="100"/>
        <v>18</v>
      </c>
      <c r="AA55" s="26">
        <f t="shared" si="100"/>
        <v>0</v>
      </c>
      <c r="AB55" s="26">
        <f t="shared" si="100"/>
        <v>0</v>
      </c>
      <c r="AC55" s="26">
        <f t="shared" si="100"/>
        <v>0</v>
      </c>
      <c r="AD55" s="35" t="s">
        <v>14</v>
      </c>
      <c r="AE55" s="26">
        <f aca="true" t="shared" si="101" ref="AE55:BF55">AE56+AE57</f>
        <v>12046</v>
      </c>
      <c r="AF55" s="26">
        <f t="shared" si="101"/>
        <v>822</v>
      </c>
      <c r="AG55" s="26">
        <f t="shared" si="101"/>
        <v>13</v>
      </c>
      <c r="AH55" s="26">
        <f t="shared" si="101"/>
        <v>592</v>
      </c>
      <c r="AI55" s="26">
        <f t="shared" si="101"/>
        <v>12035</v>
      </c>
      <c r="AJ55" s="26">
        <f t="shared" si="101"/>
        <v>975</v>
      </c>
      <c r="AK55" s="26">
        <f t="shared" si="101"/>
        <v>10</v>
      </c>
      <c r="AL55" s="26">
        <f t="shared" si="101"/>
        <v>573</v>
      </c>
      <c r="AM55" s="26">
        <f t="shared" si="101"/>
        <v>136</v>
      </c>
      <c r="AN55" s="26">
        <f t="shared" si="101"/>
        <v>12</v>
      </c>
      <c r="AO55" s="26">
        <f t="shared" si="101"/>
        <v>1</v>
      </c>
      <c r="AP55" s="26">
        <f t="shared" si="101"/>
        <v>1</v>
      </c>
      <c r="AQ55" s="26">
        <f t="shared" si="101"/>
        <v>336</v>
      </c>
      <c r="AR55" s="26">
        <f t="shared" si="101"/>
        <v>48</v>
      </c>
      <c r="AS55" s="26">
        <f t="shared" si="101"/>
        <v>3</v>
      </c>
      <c r="AT55" s="26">
        <f t="shared" si="101"/>
        <v>23</v>
      </c>
      <c r="AU55" s="26">
        <f t="shared" si="101"/>
        <v>18</v>
      </c>
      <c r="AV55" s="26">
        <f t="shared" si="101"/>
        <v>0</v>
      </c>
      <c r="AW55" s="26">
        <f t="shared" si="101"/>
        <v>0</v>
      </c>
      <c r="AX55" s="26">
        <f t="shared" si="101"/>
        <v>0</v>
      </c>
      <c r="AY55" s="26">
        <f t="shared" si="101"/>
        <v>12525</v>
      </c>
      <c r="AZ55" s="26">
        <f t="shared" si="101"/>
        <v>1035</v>
      </c>
      <c r="BA55" s="26">
        <f t="shared" si="101"/>
        <v>14</v>
      </c>
      <c r="BB55" s="26">
        <f t="shared" si="101"/>
        <v>597</v>
      </c>
      <c r="BC55" s="26">
        <f t="shared" si="101"/>
        <v>-479</v>
      </c>
      <c r="BD55" s="26">
        <f t="shared" si="101"/>
        <v>-213</v>
      </c>
      <c r="BE55" s="26">
        <f t="shared" si="101"/>
        <v>-1</v>
      </c>
      <c r="BF55" s="26">
        <f t="shared" si="101"/>
        <v>-5</v>
      </c>
    </row>
    <row r="56" spans="1:58" s="28" customFormat="1" ht="21.75" customHeight="1">
      <c r="A56" s="29"/>
      <c r="B56" s="29"/>
      <c r="C56" s="29"/>
      <c r="D56" s="29"/>
      <c r="E56" s="29"/>
      <c r="F56" s="29"/>
      <c r="G56" s="29"/>
      <c r="H56" s="29"/>
      <c r="I56" s="26">
        <f aca="true" t="shared" si="102" ref="I56:L57">A56-E56</f>
        <v>0</v>
      </c>
      <c r="J56" s="26">
        <f t="shared" si="102"/>
        <v>0</v>
      </c>
      <c r="K56" s="26">
        <f t="shared" si="102"/>
        <v>0</v>
      </c>
      <c r="L56" s="26">
        <f t="shared" si="102"/>
        <v>0</v>
      </c>
      <c r="M56" s="46" t="s">
        <v>2</v>
      </c>
      <c r="N56" s="29">
        <v>11595</v>
      </c>
      <c r="O56" s="29">
        <v>773</v>
      </c>
      <c r="P56" s="29">
        <v>9</v>
      </c>
      <c r="Q56" s="29">
        <v>565</v>
      </c>
      <c r="R56" s="29">
        <v>125</v>
      </c>
      <c r="S56" s="29">
        <v>10</v>
      </c>
      <c r="T56" s="29">
        <v>1</v>
      </c>
      <c r="U56" s="29">
        <v>1</v>
      </c>
      <c r="V56" s="29">
        <v>308</v>
      </c>
      <c r="W56" s="29">
        <v>39</v>
      </c>
      <c r="X56" s="29">
        <v>3</v>
      </c>
      <c r="Y56" s="29">
        <v>26</v>
      </c>
      <c r="Z56" s="29">
        <v>18</v>
      </c>
      <c r="AA56" s="29"/>
      <c r="AB56" s="29"/>
      <c r="AC56" s="29"/>
      <c r="AD56" s="46" t="s">
        <v>2</v>
      </c>
      <c r="AE56" s="26">
        <f aca="true" t="shared" si="103" ref="AE56:AH57">N56+R56+V56+Z56</f>
        <v>12046</v>
      </c>
      <c r="AF56" s="26">
        <f t="shared" si="103"/>
        <v>822</v>
      </c>
      <c r="AG56" s="26">
        <f t="shared" si="103"/>
        <v>13</v>
      </c>
      <c r="AH56" s="26">
        <f t="shared" si="103"/>
        <v>592</v>
      </c>
      <c r="AI56" s="29">
        <v>12035</v>
      </c>
      <c r="AJ56" s="29">
        <v>975</v>
      </c>
      <c r="AK56" s="29">
        <v>10</v>
      </c>
      <c r="AL56" s="29">
        <v>573</v>
      </c>
      <c r="AM56" s="29">
        <v>136</v>
      </c>
      <c r="AN56" s="29">
        <v>12</v>
      </c>
      <c r="AO56" s="29">
        <v>1</v>
      </c>
      <c r="AP56" s="29">
        <v>1</v>
      </c>
      <c r="AQ56" s="29">
        <v>336</v>
      </c>
      <c r="AR56" s="29">
        <v>48</v>
      </c>
      <c r="AS56" s="29">
        <v>3</v>
      </c>
      <c r="AT56" s="29">
        <v>23</v>
      </c>
      <c r="AU56" s="29">
        <v>18</v>
      </c>
      <c r="AV56" s="29"/>
      <c r="AW56" s="29"/>
      <c r="AX56" s="29"/>
      <c r="AY56" s="26">
        <f aca="true" t="shared" si="104" ref="AY56:BB57">AI56+AM56+AQ56+AU56</f>
        <v>12525</v>
      </c>
      <c r="AZ56" s="26">
        <f t="shared" si="104"/>
        <v>1035</v>
      </c>
      <c r="BA56" s="26">
        <f t="shared" si="104"/>
        <v>14</v>
      </c>
      <c r="BB56" s="26">
        <f t="shared" si="104"/>
        <v>597</v>
      </c>
      <c r="BC56" s="26">
        <f aca="true" t="shared" si="105" ref="BC56:BF57">AE56-AY56</f>
        <v>-479</v>
      </c>
      <c r="BD56" s="26">
        <f t="shared" si="105"/>
        <v>-213</v>
      </c>
      <c r="BE56" s="26">
        <f t="shared" si="105"/>
        <v>-1</v>
      </c>
      <c r="BF56" s="26">
        <f t="shared" si="105"/>
        <v>-5</v>
      </c>
    </row>
    <row r="57" spans="1:58" s="28" customFormat="1" ht="21.75" customHeight="1">
      <c r="A57" s="29"/>
      <c r="B57" s="29"/>
      <c r="C57" s="29"/>
      <c r="D57" s="29"/>
      <c r="E57" s="29"/>
      <c r="F57" s="29"/>
      <c r="G57" s="29"/>
      <c r="H57" s="29"/>
      <c r="I57" s="26">
        <f t="shared" si="102"/>
        <v>0</v>
      </c>
      <c r="J57" s="26">
        <f t="shared" si="102"/>
        <v>0</v>
      </c>
      <c r="K57" s="26">
        <f t="shared" si="102"/>
        <v>0</v>
      </c>
      <c r="L57" s="26">
        <f t="shared" si="102"/>
        <v>0</v>
      </c>
      <c r="M57" s="30" t="s">
        <v>3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 t="s">
        <v>3</v>
      </c>
      <c r="AE57" s="26">
        <f t="shared" si="103"/>
        <v>0</v>
      </c>
      <c r="AF57" s="26">
        <f t="shared" si="103"/>
        <v>0</v>
      </c>
      <c r="AG57" s="26">
        <f t="shared" si="103"/>
        <v>0</v>
      </c>
      <c r="AH57" s="26">
        <f t="shared" si="103"/>
        <v>0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6">
        <f t="shared" si="104"/>
        <v>0</v>
      </c>
      <c r="AZ57" s="26">
        <f t="shared" si="104"/>
        <v>0</v>
      </c>
      <c r="BA57" s="26">
        <f t="shared" si="104"/>
        <v>0</v>
      </c>
      <c r="BB57" s="26">
        <f t="shared" si="104"/>
        <v>0</v>
      </c>
      <c r="BC57" s="26">
        <f t="shared" si="105"/>
        <v>0</v>
      </c>
      <c r="BD57" s="26">
        <f t="shared" si="105"/>
        <v>0</v>
      </c>
      <c r="BE57" s="26">
        <f t="shared" si="105"/>
        <v>0</v>
      </c>
      <c r="BF57" s="26">
        <f t="shared" si="105"/>
        <v>0</v>
      </c>
    </row>
    <row r="58" spans="1:58" s="28" customFormat="1" ht="21.75" customHeight="1">
      <c r="A58" s="26">
        <f aca="true" t="shared" si="106" ref="A58:L58">A59+A60</f>
        <v>0</v>
      </c>
      <c r="B58" s="26">
        <f t="shared" si="106"/>
        <v>0</v>
      </c>
      <c r="C58" s="26">
        <f t="shared" si="106"/>
        <v>0</v>
      </c>
      <c r="D58" s="26">
        <f t="shared" si="106"/>
        <v>0</v>
      </c>
      <c r="E58" s="26">
        <f t="shared" si="106"/>
        <v>0</v>
      </c>
      <c r="F58" s="26">
        <f t="shared" si="106"/>
        <v>0</v>
      </c>
      <c r="G58" s="26">
        <f t="shared" si="106"/>
        <v>0</v>
      </c>
      <c r="H58" s="26">
        <f t="shared" si="106"/>
        <v>0</v>
      </c>
      <c r="I58" s="26">
        <f t="shared" si="106"/>
        <v>0</v>
      </c>
      <c r="J58" s="26">
        <f t="shared" si="106"/>
        <v>0</v>
      </c>
      <c r="K58" s="26">
        <f t="shared" si="106"/>
        <v>0</v>
      </c>
      <c r="L58" s="26">
        <f t="shared" si="106"/>
        <v>0</v>
      </c>
      <c r="M58" s="35" t="s">
        <v>15</v>
      </c>
      <c r="N58" s="26">
        <f aca="true" t="shared" si="107" ref="N58:AC58">N59+N60</f>
        <v>993</v>
      </c>
      <c r="O58" s="26">
        <f t="shared" si="107"/>
        <v>12</v>
      </c>
      <c r="P58" s="26">
        <f t="shared" si="107"/>
        <v>23</v>
      </c>
      <c r="Q58" s="26">
        <f t="shared" si="107"/>
        <v>0</v>
      </c>
      <c r="R58" s="26">
        <f t="shared" si="107"/>
        <v>77</v>
      </c>
      <c r="S58" s="26">
        <f t="shared" si="107"/>
        <v>12</v>
      </c>
      <c r="T58" s="26">
        <f t="shared" si="107"/>
        <v>0</v>
      </c>
      <c r="U58" s="26">
        <f t="shared" si="107"/>
        <v>0</v>
      </c>
      <c r="V58" s="26">
        <f t="shared" si="107"/>
        <v>179</v>
      </c>
      <c r="W58" s="26">
        <f t="shared" si="107"/>
        <v>0</v>
      </c>
      <c r="X58" s="26">
        <f t="shared" si="107"/>
        <v>3</v>
      </c>
      <c r="Y58" s="26">
        <f t="shared" si="107"/>
        <v>0</v>
      </c>
      <c r="Z58" s="26">
        <f t="shared" si="107"/>
        <v>0</v>
      </c>
      <c r="AA58" s="26">
        <f t="shared" si="107"/>
        <v>0</v>
      </c>
      <c r="AB58" s="26">
        <f t="shared" si="107"/>
        <v>0</v>
      </c>
      <c r="AC58" s="26">
        <f t="shared" si="107"/>
        <v>0</v>
      </c>
      <c r="AD58" s="35" t="s">
        <v>15</v>
      </c>
      <c r="AE58" s="26">
        <f aca="true" t="shared" si="108" ref="AE58:BF58">AE59+AE60</f>
        <v>1249</v>
      </c>
      <c r="AF58" s="26">
        <f t="shared" si="108"/>
        <v>24</v>
      </c>
      <c r="AG58" s="26">
        <f t="shared" si="108"/>
        <v>26</v>
      </c>
      <c r="AH58" s="26">
        <f t="shared" si="108"/>
        <v>0</v>
      </c>
      <c r="AI58" s="26">
        <f t="shared" si="108"/>
        <v>1096</v>
      </c>
      <c r="AJ58" s="26">
        <f t="shared" si="108"/>
        <v>14</v>
      </c>
      <c r="AK58" s="26">
        <f t="shared" si="108"/>
        <v>23</v>
      </c>
      <c r="AL58" s="26">
        <f t="shared" si="108"/>
        <v>0</v>
      </c>
      <c r="AM58" s="26">
        <f t="shared" si="108"/>
        <v>94</v>
      </c>
      <c r="AN58" s="26">
        <f t="shared" si="108"/>
        <v>15</v>
      </c>
      <c r="AO58" s="26">
        <f t="shared" si="108"/>
        <v>0</v>
      </c>
      <c r="AP58" s="26">
        <f t="shared" si="108"/>
        <v>0</v>
      </c>
      <c r="AQ58" s="26">
        <f t="shared" si="108"/>
        <v>220</v>
      </c>
      <c r="AR58" s="26">
        <f t="shared" si="108"/>
        <v>0</v>
      </c>
      <c r="AS58" s="26">
        <f t="shared" si="108"/>
        <v>3</v>
      </c>
      <c r="AT58" s="26">
        <f t="shared" si="108"/>
        <v>0</v>
      </c>
      <c r="AU58" s="26">
        <f t="shared" si="108"/>
        <v>0</v>
      </c>
      <c r="AV58" s="26">
        <f t="shared" si="108"/>
        <v>0</v>
      </c>
      <c r="AW58" s="26">
        <f t="shared" si="108"/>
        <v>0</v>
      </c>
      <c r="AX58" s="26">
        <f t="shared" si="108"/>
        <v>0</v>
      </c>
      <c r="AY58" s="26">
        <f t="shared" si="108"/>
        <v>1410</v>
      </c>
      <c r="AZ58" s="26">
        <f t="shared" si="108"/>
        <v>29</v>
      </c>
      <c r="BA58" s="26">
        <f t="shared" si="108"/>
        <v>26</v>
      </c>
      <c r="BB58" s="26">
        <f t="shared" si="108"/>
        <v>0</v>
      </c>
      <c r="BC58" s="26">
        <f t="shared" si="108"/>
        <v>-161</v>
      </c>
      <c r="BD58" s="26">
        <f t="shared" si="108"/>
        <v>-5</v>
      </c>
      <c r="BE58" s="26">
        <f t="shared" si="108"/>
        <v>0</v>
      </c>
      <c r="BF58" s="26">
        <f t="shared" si="108"/>
        <v>0</v>
      </c>
    </row>
    <row r="59" spans="1:58" s="28" customFormat="1" ht="21.75" customHeight="1">
      <c r="A59" s="29"/>
      <c r="B59" s="29"/>
      <c r="C59" s="29"/>
      <c r="D59" s="29"/>
      <c r="E59" s="29"/>
      <c r="F59" s="29"/>
      <c r="G59" s="29"/>
      <c r="H59" s="29"/>
      <c r="I59" s="26">
        <f aca="true" t="shared" si="109" ref="I59:L60">A59-E59</f>
        <v>0</v>
      </c>
      <c r="J59" s="26">
        <f t="shared" si="109"/>
        <v>0</v>
      </c>
      <c r="K59" s="26">
        <f t="shared" si="109"/>
        <v>0</v>
      </c>
      <c r="L59" s="26">
        <f t="shared" si="109"/>
        <v>0</v>
      </c>
      <c r="M59" s="46" t="s">
        <v>2</v>
      </c>
      <c r="N59" s="29">
        <v>993</v>
      </c>
      <c r="O59" s="29">
        <v>12</v>
      </c>
      <c r="P59" s="29">
        <v>23</v>
      </c>
      <c r="Q59" s="29"/>
      <c r="R59" s="29">
        <v>77</v>
      </c>
      <c r="S59" s="29">
        <v>12</v>
      </c>
      <c r="T59" s="29"/>
      <c r="U59" s="29"/>
      <c r="V59" s="29">
        <v>179</v>
      </c>
      <c r="W59" s="29"/>
      <c r="X59" s="29">
        <v>3</v>
      </c>
      <c r="Y59" s="29"/>
      <c r="Z59" s="29"/>
      <c r="AA59" s="29"/>
      <c r="AB59" s="29"/>
      <c r="AC59" s="29"/>
      <c r="AD59" s="46" t="s">
        <v>2</v>
      </c>
      <c r="AE59" s="26">
        <f aca="true" t="shared" si="110" ref="AE59:AH60">N59+R59+V59+Z59</f>
        <v>1249</v>
      </c>
      <c r="AF59" s="26">
        <f t="shared" si="110"/>
        <v>24</v>
      </c>
      <c r="AG59" s="26">
        <f t="shared" si="110"/>
        <v>26</v>
      </c>
      <c r="AH59" s="26">
        <f t="shared" si="110"/>
        <v>0</v>
      </c>
      <c r="AI59" s="29">
        <v>1096</v>
      </c>
      <c r="AJ59" s="29">
        <v>14</v>
      </c>
      <c r="AK59" s="29">
        <v>23</v>
      </c>
      <c r="AL59" s="29"/>
      <c r="AM59" s="29">
        <v>94</v>
      </c>
      <c r="AN59" s="29">
        <v>15</v>
      </c>
      <c r="AO59" s="29"/>
      <c r="AP59" s="29"/>
      <c r="AQ59" s="29">
        <v>220</v>
      </c>
      <c r="AR59" s="29"/>
      <c r="AS59" s="29">
        <v>3</v>
      </c>
      <c r="AT59" s="29"/>
      <c r="AU59" s="29"/>
      <c r="AV59" s="29"/>
      <c r="AW59" s="29"/>
      <c r="AX59" s="29"/>
      <c r="AY59" s="26">
        <f aca="true" t="shared" si="111" ref="AY59:BB60">AI59+AM59+AQ59+AU59</f>
        <v>1410</v>
      </c>
      <c r="AZ59" s="26">
        <f t="shared" si="111"/>
        <v>29</v>
      </c>
      <c r="BA59" s="26">
        <f t="shared" si="111"/>
        <v>26</v>
      </c>
      <c r="BB59" s="26">
        <f t="shared" si="111"/>
        <v>0</v>
      </c>
      <c r="BC59" s="26">
        <f aca="true" t="shared" si="112" ref="BC59:BF60">AE59-AY59</f>
        <v>-161</v>
      </c>
      <c r="BD59" s="26">
        <f t="shared" si="112"/>
        <v>-5</v>
      </c>
      <c r="BE59" s="26">
        <f t="shared" si="112"/>
        <v>0</v>
      </c>
      <c r="BF59" s="26">
        <f t="shared" si="112"/>
        <v>0</v>
      </c>
    </row>
    <row r="60" spans="1:58" s="28" customFormat="1" ht="21.75" customHeight="1">
      <c r="A60" s="29"/>
      <c r="B60" s="29"/>
      <c r="C60" s="29"/>
      <c r="D60" s="29"/>
      <c r="E60" s="29"/>
      <c r="F60" s="29"/>
      <c r="G60" s="29"/>
      <c r="H60" s="29"/>
      <c r="I60" s="26">
        <f t="shared" si="109"/>
        <v>0</v>
      </c>
      <c r="J60" s="26">
        <f t="shared" si="109"/>
        <v>0</v>
      </c>
      <c r="K60" s="26">
        <f t="shared" si="109"/>
        <v>0</v>
      </c>
      <c r="L60" s="26">
        <f t="shared" si="109"/>
        <v>0</v>
      </c>
      <c r="M60" s="30" t="s">
        <v>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 t="s">
        <v>3</v>
      </c>
      <c r="AE60" s="26">
        <f t="shared" si="110"/>
        <v>0</v>
      </c>
      <c r="AF60" s="26">
        <f t="shared" si="110"/>
        <v>0</v>
      </c>
      <c r="AG60" s="26">
        <f t="shared" si="110"/>
        <v>0</v>
      </c>
      <c r="AH60" s="26">
        <f t="shared" si="110"/>
        <v>0</v>
      </c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6">
        <f t="shared" si="111"/>
        <v>0</v>
      </c>
      <c r="AZ60" s="26">
        <f t="shared" si="111"/>
        <v>0</v>
      </c>
      <c r="BA60" s="26">
        <f t="shared" si="111"/>
        <v>0</v>
      </c>
      <c r="BB60" s="26">
        <f t="shared" si="111"/>
        <v>0</v>
      </c>
      <c r="BC60" s="26">
        <f t="shared" si="112"/>
        <v>0</v>
      </c>
      <c r="BD60" s="26">
        <f t="shared" si="112"/>
        <v>0</v>
      </c>
      <c r="BE60" s="26">
        <f t="shared" si="112"/>
        <v>0</v>
      </c>
      <c r="BF60" s="26">
        <f t="shared" si="112"/>
        <v>0</v>
      </c>
    </row>
    <row r="61" spans="1:58" s="44" customFormat="1" ht="21.75" customHeight="1">
      <c r="A61" s="42">
        <f aca="true" t="shared" si="113" ref="A61:H61">A62+A63</f>
        <v>0</v>
      </c>
      <c r="B61" s="42">
        <f t="shared" si="113"/>
        <v>0</v>
      </c>
      <c r="C61" s="42">
        <f t="shared" si="113"/>
        <v>0</v>
      </c>
      <c r="D61" s="42">
        <f t="shared" si="113"/>
        <v>0</v>
      </c>
      <c r="E61" s="42">
        <f t="shared" si="113"/>
        <v>0</v>
      </c>
      <c r="F61" s="42">
        <f t="shared" si="113"/>
        <v>0</v>
      </c>
      <c r="G61" s="42">
        <f t="shared" si="113"/>
        <v>0</v>
      </c>
      <c r="H61" s="42">
        <f t="shared" si="113"/>
        <v>0</v>
      </c>
      <c r="I61" s="26">
        <f>A61-E61</f>
        <v>0</v>
      </c>
      <c r="J61" s="42">
        <f>J62+J63</f>
        <v>0</v>
      </c>
      <c r="K61" s="42">
        <f>K62+K63</f>
        <v>0</v>
      </c>
      <c r="L61" s="42">
        <f>L62+L63</f>
        <v>0</v>
      </c>
      <c r="M61" s="47" t="s">
        <v>16</v>
      </c>
      <c r="N61" s="42">
        <f aca="true" t="shared" si="114" ref="N61:AC61">N62+N63</f>
        <v>293</v>
      </c>
      <c r="O61" s="42">
        <f t="shared" si="114"/>
        <v>15</v>
      </c>
      <c r="P61" s="42">
        <f t="shared" si="114"/>
        <v>4</v>
      </c>
      <c r="Q61" s="42">
        <f t="shared" si="114"/>
        <v>17</v>
      </c>
      <c r="R61" s="42">
        <f t="shared" si="114"/>
        <v>30</v>
      </c>
      <c r="S61" s="42">
        <f t="shared" si="114"/>
        <v>5</v>
      </c>
      <c r="T61" s="42">
        <f t="shared" si="114"/>
        <v>3</v>
      </c>
      <c r="U61" s="42">
        <f t="shared" si="114"/>
        <v>0</v>
      </c>
      <c r="V61" s="42">
        <f t="shared" si="114"/>
        <v>130</v>
      </c>
      <c r="W61" s="42">
        <f t="shared" si="114"/>
        <v>1</v>
      </c>
      <c r="X61" s="42">
        <f t="shared" si="114"/>
        <v>11</v>
      </c>
      <c r="Y61" s="42">
        <f t="shared" si="114"/>
        <v>2</v>
      </c>
      <c r="Z61" s="42">
        <f t="shared" si="114"/>
        <v>0</v>
      </c>
      <c r="AA61" s="42">
        <f t="shared" si="114"/>
        <v>0</v>
      </c>
      <c r="AB61" s="42">
        <f t="shared" si="114"/>
        <v>0</v>
      </c>
      <c r="AC61" s="42">
        <f t="shared" si="114"/>
        <v>0</v>
      </c>
      <c r="AD61" s="47" t="s">
        <v>16</v>
      </c>
      <c r="AE61" s="42">
        <f aca="true" t="shared" si="115" ref="AE61:BF61">AE62+AE63</f>
        <v>453</v>
      </c>
      <c r="AF61" s="42">
        <f t="shared" si="115"/>
        <v>21</v>
      </c>
      <c r="AG61" s="42">
        <f t="shared" si="115"/>
        <v>18</v>
      </c>
      <c r="AH61" s="42">
        <f t="shared" si="115"/>
        <v>19</v>
      </c>
      <c r="AI61" s="42">
        <f t="shared" si="115"/>
        <v>324</v>
      </c>
      <c r="AJ61" s="42">
        <f t="shared" si="115"/>
        <v>20</v>
      </c>
      <c r="AK61" s="42">
        <f t="shared" si="115"/>
        <v>4</v>
      </c>
      <c r="AL61" s="42">
        <f t="shared" si="115"/>
        <v>17</v>
      </c>
      <c r="AM61" s="42">
        <f t="shared" si="115"/>
        <v>33</v>
      </c>
      <c r="AN61" s="42">
        <f t="shared" si="115"/>
        <v>13</v>
      </c>
      <c r="AO61" s="42">
        <f t="shared" si="115"/>
        <v>3</v>
      </c>
      <c r="AP61" s="42">
        <f t="shared" si="115"/>
        <v>0</v>
      </c>
      <c r="AQ61" s="42">
        <f t="shared" si="115"/>
        <v>130</v>
      </c>
      <c r="AR61" s="42">
        <f t="shared" si="115"/>
        <v>2</v>
      </c>
      <c r="AS61" s="42">
        <f t="shared" si="115"/>
        <v>11</v>
      </c>
      <c r="AT61" s="42">
        <f t="shared" si="115"/>
        <v>2</v>
      </c>
      <c r="AU61" s="42">
        <f t="shared" si="115"/>
        <v>0</v>
      </c>
      <c r="AV61" s="42">
        <f t="shared" si="115"/>
        <v>0</v>
      </c>
      <c r="AW61" s="42">
        <f t="shared" si="115"/>
        <v>0</v>
      </c>
      <c r="AX61" s="42">
        <f t="shared" si="115"/>
        <v>0</v>
      </c>
      <c r="AY61" s="42">
        <f t="shared" si="115"/>
        <v>487</v>
      </c>
      <c r="AZ61" s="42">
        <f t="shared" si="115"/>
        <v>35</v>
      </c>
      <c r="BA61" s="42">
        <f t="shared" si="115"/>
        <v>18</v>
      </c>
      <c r="BB61" s="42">
        <f t="shared" si="115"/>
        <v>19</v>
      </c>
      <c r="BC61" s="42">
        <f t="shared" si="115"/>
        <v>-34</v>
      </c>
      <c r="BD61" s="42">
        <f t="shared" si="115"/>
        <v>-14</v>
      </c>
      <c r="BE61" s="42">
        <f t="shared" si="115"/>
        <v>0</v>
      </c>
      <c r="BF61" s="42">
        <f t="shared" si="115"/>
        <v>0</v>
      </c>
    </row>
    <row r="62" spans="1:58" s="44" customFormat="1" ht="21.75" customHeight="1">
      <c r="A62" s="45"/>
      <c r="B62" s="45"/>
      <c r="C62" s="45"/>
      <c r="D62" s="45"/>
      <c r="E62" s="45"/>
      <c r="F62" s="45"/>
      <c r="G62" s="45"/>
      <c r="H62" s="45"/>
      <c r="I62" s="26">
        <f>A62-E62</f>
        <v>0</v>
      </c>
      <c r="J62" s="42">
        <f aca="true" t="shared" si="116" ref="J62:L63">B62-F62</f>
        <v>0</v>
      </c>
      <c r="K62" s="42">
        <f t="shared" si="116"/>
        <v>0</v>
      </c>
      <c r="L62" s="42">
        <f t="shared" si="116"/>
        <v>0</v>
      </c>
      <c r="M62" s="46" t="s">
        <v>2</v>
      </c>
      <c r="N62" s="45">
        <v>293</v>
      </c>
      <c r="O62" s="45">
        <v>15</v>
      </c>
      <c r="P62" s="45">
        <v>4</v>
      </c>
      <c r="Q62" s="45">
        <v>17</v>
      </c>
      <c r="R62" s="45">
        <v>30</v>
      </c>
      <c r="S62" s="45">
        <v>5</v>
      </c>
      <c r="T62" s="45">
        <v>3</v>
      </c>
      <c r="U62" s="45"/>
      <c r="V62" s="45">
        <v>130</v>
      </c>
      <c r="W62" s="45">
        <v>1</v>
      </c>
      <c r="X62" s="45">
        <v>11</v>
      </c>
      <c r="Y62" s="45">
        <v>2</v>
      </c>
      <c r="Z62" s="45"/>
      <c r="AA62" s="45"/>
      <c r="AB62" s="45"/>
      <c r="AC62" s="45"/>
      <c r="AD62" s="46" t="s">
        <v>2</v>
      </c>
      <c r="AE62" s="42">
        <f aca="true" t="shared" si="117" ref="AE62:AH63">N62+R62+V62+Z62</f>
        <v>453</v>
      </c>
      <c r="AF62" s="42">
        <f t="shared" si="117"/>
        <v>21</v>
      </c>
      <c r="AG62" s="42">
        <f t="shared" si="117"/>
        <v>18</v>
      </c>
      <c r="AH62" s="42">
        <f t="shared" si="117"/>
        <v>19</v>
      </c>
      <c r="AI62" s="45">
        <v>324</v>
      </c>
      <c r="AJ62" s="45">
        <v>20</v>
      </c>
      <c r="AK62" s="45">
        <v>4</v>
      </c>
      <c r="AL62" s="45">
        <v>17</v>
      </c>
      <c r="AM62" s="45">
        <v>33</v>
      </c>
      <c r="AN62" s="45">
        <v>13</v>
      </c>
      <c r="AO62" s="45">
        <v>3</v>
      </c>
      <c r="AP62" s="45"/>
      <c r="AQ62" s="45">
        <v>130</v>
      </c>
      <c r="AR62" s="45">
        <v>2</v>
      </c>
      <c r="AS62" s="45">
        <v>11</v>
      </c>
      <c r="AT62" s="45">
        <v>2</v>
      </c>
      <c r="AU62" s="45"/>
      <c r="AV62" s="45"/>
      <c r="AW62" s="45"/>
      <c r="AX62" s="45"/>
      <c r="AY62" s="42">
        <f aca="true" t="shared" si="118" ref="AY62:BB63">AI62+AM62+AQ62+AU62</f>
        <v>487</v>
      </c>
      <c r="AZ62" s="42">
        <f t="shared" si="118"/>
        <v>35</v>
      </c>
      <c r="BA62" s="42">
        <f t="shared" si="118"/>
        <v>18</v>
      </c>
      <c r="BB62" s="42">
        <f t="shared" si="118"/>
        <v>19</v>
      </c>
      <c r="BC62" s="42">
        <f aca="true" t="shared" si="119" ref="BC62:BF63">AE62-AY62</f>
        <v>-34</v>
      </c>
      <c r="BD62" s="42">
        <f t="shared" si="119"/>
        <v>-14</v>
      </c>
      <c r="BE62" s="42">
        <f t="shared" si="119"/>
        <v>0</v>
      </c>
      <c r="BF62" s="42">
        <f t="shared" si="119"/>
        <v>0</v>
      </c>
    </row>
    <row r="63" spans="1:58" s="44" customFormat="1" ht="21.75" customHeight="1">
      <c r="A63" s="45"/>
      <c r="B63" s="45"/>
      <c r="C63" s="45"/>
      <c r="D63" s="45"/>
      <c r="E63" s="45"/>
      <c r="F63" s="45"/>
      <c r="G63" s="45"/>
      <c r="H63" s="45"/>
      <c r="I63" s="42">
        <f>A63-E63</f>
        <v>0</v>
      </c>
      <c r="J63" s="42">
        <f t="shared" si="116"/>
        <v>0</v>
      </c>
      <c r="K63" s="42">
        <f t="shared" si="116"/>
        <v>0</v>
      </c>
      <c r="L63" s="42">
        <f t="shared" si="116"/>
        <v>0</v>
      </c>
      <c r="M63" s="30" t="s">
        <v>3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30" t="s">
        <v>3</v>
      </c>
      <c r="AE63" s="42">
        <f t="shared" si="117"/>
        <v>0</v>
      </c>
      <c r="AF63" s="42">
        <f t="shared" si="117"/>
        <v>0</v>
      </c>
      <c r="AG63" s="42">
        <f t="shared" si="117"/>
        <v>0</v>
      </c>
      <c r="AH63" s="42">
        <f t="shared" si="117"/>
        <v>0</v>
      </c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2">
        <f t="shared" si="118"/>
        <v>0</v>
      </c>
      <c r="AZ63" s="42">
        <f t="shared" si="118"/>
        <v>0</v>
      </c>
      <c r="BA63" s="42">
        <f t="shared" si="118"/>
        <v>0</v>
      </c>
      <c r="BB63" s="42">
        <f t="shared" si="118"/>
        <v>0</v>
      </c>
      <c r="BC63" s="42">
        <f t="shared" si="119"/>
        <v>0</v>
      </c>
      <c r="BD63" s="42">
        <f t="shared" si="119"/>
        <v>0</v>
      </c>
      <c r="BE63" s="42">
        <f t="shared" si="119"/>
        <v>0</v>
      </c>
      <c r="BF63" s="42">
        <f t="shared" si="119"/>
        <v>0</v>
      </c>
    </row>
    <row r="64" spans="1:58" s="28" customFormat="1" ht="21.75" customHeight="1">
      <c r="A64" s="26">
        <f aca="true" t="shared" si="120" ref="A64:L64">A65+A66</f>
        <v>0</v>
      </c>
      <c r="B64" s="26">
        <f t="shared" si="120"/>
        <v>0</v>
      </c>
      <c r="C64" s="26">
        <f t="shared" si="120"/>
        <v>0</v>
      </c>
      <c r="D64" s="26">
        <f t="shared" si="120"/>
        <v>0</v>
      </c>
      <c r="E64" s="26">
        <f t="shared" si="120"/>
        <v>0</v>
      </c>
      <c r="F64" s="26">
        <f t="shared" si="120"/>
        <v>0</v>
      </c>
      <c r="G64" s="26">
        <f t="shared" si="120"/>
        <v>0</v>
      </c>
      <c r="H64" s="26">
        <f t="shared" si="120"/>
        <v>0</v>
      </c>
      <c r="I64" s="26">
        <f t="shared" si="120"/>
        <v>0</v>
      </c>
      <c r="J64" s="26">
        <f t="shared" si="120"/>
        <v>0</v>
      </c>
      <c r="K64" s="26">
        <f t="shared" si="120"/>
        <v>0</v>
      </c>
      <c r="L64" s="26">
        <f t="shared" si="120"/>
        <v>0</v>
      </c>
      <c r="M64" s="35" t="s">
        <v>17</v>
      </c>
      <c r="N64" s="26">
        <f aca="true" t="shared" si="121" ref="N64:AC64">N65+N66</f>
        <v>1049</v>
      </c>
      <c r="O64" s="26">
        <f t="shared" si="121"/>
        <v>18</v>
      </c>
      <c r="P64" s="26">
        <f t="shared" si="121"/>
        <v>89</v>
      </c>
      <c r="Q64" s="26">
        <f t="shared" si="121"/>
        <v>0</v>
      </c>
      <c r="R64" s="26">
        <f t="shared" si="121"/>
        <v>50</v>
      </c>
      <c r="S64" s="26">
        <f t="shared" si="121"/>
        <v>6</v>
      </c>
      <c r="T64" s="26">
        <f t="shared" si="121"/>
        <v>0</v>
      </c>
      <c r="U64" s="26">
        <f t="shared" si="121"/>
        <v>0</v>
      </c>
      <c r="V64" s="26">
        <f t="shared" si="121"/>
        <v>211</v>
      </c>
      <c r="W64" s="26">
        <f t="shared" si="121"/>
        <v>6</v>
      </c>
      <c r="X64" s="26">
        <f t="shared" si="121"/>
        <v>23</v>
      </c>
      <c r="Y64" s="26">
        <f t="shared" si="121"/>
        <v>0</v>
      </c>
      <c r="Z64" s="26">
        <f t="shared" si="121"/>
        <v>0</v>
      </c>
      <c r="AA64" s="26">
        <f t="shared" si="121"/>
        <v>0</v>
      </c>
      <c r="AB64" s="26">
        <f t="shared" si="121"/>
        <v>0</v>
      </c>
      <c r="AC64" s="26">
        <f t="shared" si="121"/>
        <v>0</v>
      </c>
      <c r="AD64" s="35" t="s">
        <v>17</v>
      </c>
      <c r="AE64" s="26">
        <f aca="true" t="shared" si="122" ref="AE64:BF64">AE65+AE66</f>
        <v>1310</v>
      </c>
      <c r="AF64" s="26">
        <f t="shared" si="122"/>
        <v>30</v>
      </c>
      <c r="AG64" s="26">
        <f t="shared" si="122"/>
        <v>112</v>
      </c>
      <c r="AH64" s="26">
        <f t="shared" si="122"/>
        <v>0</v>
      </c>
      <c r="AI64" s="26">
        <f t="shared" si="122"/>
        <v>1228</v>
      </c>
      <c r="AJ64" s="26">
        <f t="shared" si="122"/>
        <v>19</v>
      </c>
      <c r="AK64" s="26">
        <f t="shared" si="122"/>
        <v>101</v>
      </c>
      <c r="AL64" s="26">
        <f t="shared" si="122"/>
        <v>0</v>
      </c>
      <c r="AM64" s="26">
        <f t="shared" si="122"/>
        <v>48</v>
      </c>
      <c r="AN64" s="26">
        <f t="shared" si="122"/>
        <v>6</v>
      </c>
      <c r="AO64" s="26">
        <f t="shared" si="122"/>
        <v>0</v>
      </c>
      <c r="AP64" s="26">
        <f t="shared" si="122"/>
        <v>0</v>
      </c>
      <c r="AQ64" s="26">
        <f t="shared" si="122"/>
        <v>248</v>
      </c>
      <c r="AR64" s="26">
        <f t="shared" si="122"/>
        <v>6</v>
      </c>
      <c r="AS64" s="26">
        <f t="shared" si="122"/>
        <v>21</v>
      </c>
      <c r="AT64" s="26">
        <f t="shared" si="122"/>
        <v>0</v>
      </c>
      <c r="AU64" s="26">
        <f t="shared" si="122"/>
        <v>0</v>
      </c>
      <c r="AV64" s="26">
        <f t="shared" si="122"/>
        <v>0</v>
      </c>
      <c r="AW64" s="26">
        <f t="shared" si="122"/>
        <v>0</v>
      </c>
      <c r="AX64" s="26">
        <f t="shared" si="122"/>
        <v>0</v>
      </c>
      <c r="AY64" s="26">
        <f t="shared" si="122"/>
        <v>1524</v>
      </c>
      <c r="AZ64" s="26">
        <f t="shared" si="122"/>
        <v>31</v>
      </c>
      <c r="BA64" s="26">
        <f t="shared" si="122"/>
        <v>122</v>
      </c>
      <c r="BB64" s="26">
        <f t="shared" si="122"/>
        <v>0</v>
      </c>
      <c r="BC64" s="26">
        <f t="shared" si="122"/>
        <v>-214</v>
      </c>
      <c r="BD64" s="26">
        <f t="shared" si="122"/>
        <v>-1</v>
      </c>
      <c r="BE64" s="26">
        <f t="shared" si="122"/>
        <v>-10</v>
      </c>
      <c r="BF64" s="26">
        <f t="shared" si="122"/>
        <v>0</v>
      </c>
    </row>
    <row r="65" spans="1:58" s="28" customFormat="1" ht="21.75" customHeight="1">
      <c r="A65" s="29"/>
      <c r="B65" s="29"/>
      <c r="C65" s="29"/>
      <c r="D65" s="29"/>
      <c r="E65" s="29"/>
      <c r="F65" s="29"/>
      <c r="G65" s="29"/>
      <c r="H65" s="29"/>
      <c r="I65" s="26">
        <f aca="true" t="shared" si="123" ref="I65:L66">A65-E65</f>
        <v>0</v>
      </c>
      <c r="J65" s="26">
        <f t="shared" si="123"/>
        <v>0</v>
      </c>
      <c r="K65" s="26">
        <f t="shared" si="123"/>
        <v>0</v>
      </c>
      <c r="L65" s="26">
        <f t="shared" si="123"/>
        <v>0</v>
      </c>
      <c r="M65" s="46" t="s">
        <v>2</v>
      </c>
      <c r="N65" s="29">
        <v>1049</v>
      </c>
      <c r="O65" s="29">
        <v>18</v>
      </c>
      <c r="P65" s="29">
        <v>89</v>
      </c>
      <c r="Q65" s="29"/>
      <c r="R65" s="29">
        <v>50</v>
      </c>
      <c r="S65" s="29">
        <v>6</v>
      </c>
      <c r="T65" s="29"/>
      <c r="U65" s="29"/>
      <c r="V65" s="29">
        <v>211</v>
      </c>
      <c r="W65" s="29">
        <v>6</v>
      </c>
      <c r="X65" s="29">
        <v>23</v>
      </c>
      <c r="Y65" s="29"/>
      <c r="Z65" s="29"/>
      <c r="AA65" s="29"/>
      <c r="AB65" s="29"/>
      <c r="AC65" s="29"/>
      <c r="AD65" s="46" t="s">
        <v>2</v>
      </c>
      <c r="AE65" s="26">
        <f aca="true" t="shared" si="124" ref="AE65:AH66">N65+R65+V65+Z65</f>
        <v>1310</v>
      </c>
      <c r="AF65" s="26">
        <f t="shared" si="124"/>
        <v>30</v>
      </c>
      <c r="AG65" s="26">
        <f t="shared" si="124"/>
        <v>112</v>
      </c>
      <c r="AH65" s="26">
        <f t="shared" si="124"/>
        <v>0</v>
      </c>
      <c r="AI65" s="29">
        <v>1228</v>
      </c>
      <c r="AJ65" s="29">
        <v>19</v>
      </c>
      <c r="AK65" s="29">
        <v>101</v>
      </c>
      <c r="AL65" s="29"/>
      <c r="AM65" s="29">
        <v>48</v>
      </c>
      <c r="AN65" s="29">
        <v>6</v>
      </c>
      <c r="AO65" s="29"/>
      <c r="AP65" s="29"/>
      <c r="AQ65" s="29">
        <v>248</v>
      </c>
      <c r="AR65" s="29">
        <v>6</v>
      </c>
      <c r="AS65" s="29">
        <v>21</v>
      </c>
      <c r="AT65" s="29"/>
      <c r="AU65" s="29"/>
      <c r="AV65" s="29"/>
      <c r="AW65" s="29"/>
      <c r="AX65" s="29"/>
      <c r="AY65" s="26">
        <f aca="true" t="shared" si="125" ref="AY65:BB66">AI65+AM65+AQ65+AU65</f>
        <v>1524</v>
      </c>
      <c r="AZ65" s="26">
        <f t="shared" si="125"/>
        <v>31</v>
      </c>
      <c r="BA65" s="26">
        <f t="shared" si="125"/>
        <v>122</v>
      </c>
      <c r="BB65" s="26">
        <f t="shared" si="125"/>
        <v>0</v>
      </c>
      <c r="BC65" s="26">
        <f aca="true" t="shared" si="126" ref="BC65:BF66">AE65-AY65</f>
        <v>-214</v>
      </c>
      <c r="BD65" s="26">
        <f t="shared" si="126"/>
        <v>-1</v>
      </c>
      <c r="BE65" s="26">
        <f t="shared" si="126"/>
        <v>-10</v>
      </c>
      <c r="BF65" s="26">
        <f t="shared" si="126"/>
        <v>0</v>
      </c>
    </row>
    <row r="66" spans="1:58" s="28" customFormat="1" ht="21.75" customHeight="1">
      <c r="A66" s="29"/>
      <c r="B66" s="29"/>
      <c r="C66" s="29"/>
      <c r="D66" s="29"/>
      <c r="E66" s="29"/>
      <c r="F66" s="29"/>
      <c r="G66" s="29"/>
      <c r="H66" s="29"/>
      <c r="I66" s="26">
        <f t="shared" si="123"/>
        <v>0</v>
      </c>
      <c r="J66" s="26">
        <f t="shared" si="123"/>
        <v>0</v>
      </c>
      <c r="K66" s="26">
        <f t="shared" si="123"/>
        <v>0</v>
      </c>
      <c r="L66" s="26">
        <f t="shared" si="123"/>
        <v>0</v>
      </c>
      <c r="M66" s="30" t="s">
        <v>3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30" t="s">
        <v>3</v>
      </c>
      <c r="AE66" s="26">
        <f t="shared" si="124"/>
        <v>0</v>
      </c>
      <c r="AF66" s="26">
        <f t="shared" si="124"/>
        <v>0</v>
      </c>
      <c r="AG66" s="26">
        <f t="shared" si="124"/>
        <v>0</v>
      </c>
      <c r="AH66" s="26">
        <f t="shared" si="124"/>
        <v>0</v>
      </c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6">
        <f t="shared" si="125"/>
        <v>0</v>
      </c>
      <c r="AZ66" s="26">
        <f t="shared" si="125"/>
        <v>0</v>
      </c>
      <c r="BA66" s="26">
        <f t="shared" si="125"/>
        <v>0</v>
      </c>
      <c r="BB66" s="26">
        <f t="shared" si="125"/>
        <v>0</v>
      </c>
      <c r="BC66" s="26">
        <f t="shared" si="126"/>
        <v>0</v>
      </c>
      <c r="BD66" s="26">
        <f t="shared" si="126"/>
        <v>0</v>
      </c>
      <c r="BE66" s="26">
        <f t="shared" si="126"/>
        <v>0</v>
      </c>
      <c r="BF66" s="26">
        <f t="shared" si="126"/>
        <v>0</v>
      </c>
    </row>
    <row r="67" spans="1:58" s="28" customFormat="1" ht="21.75" customHeight="1">
      <c r="A67" s="26">
        <f aca="true" t="shared" si="127" ref="A67:L67">A68+A69</f>
        <v>0</v>
      </c>
      <c r="B67" s="26">
        <f t="shared" si="127"/>
        <v>0</v>
      </c>
      <c r="C67" s="26">
        <f t="shared" si="127"/>
        <v>0</v>
      </c>
      <c r="D67" s="26">
        <f t="shared" si="127"/>
        <v>0</v>
      </c>
      <c r="E67" s="26">
        <f t="shared" si="127"/>
        <v>0</v>
      </c>
      <c r="F67" s="26">
        <f t="shared" si="127"/>
        <v>0</v>
      </c>
      <c r="G67" s="26">
        <f t="shared" si="127"/>
        <v>0</v>
      </c>
      <c r="H67" s="26">
        <f t="shared" si="127"/>
        <v>0</v>
      </c>
      <c r="I67" s="26">
        <f t="shared" si="127"/>
        <v>0</v>
      </c>
      <c r="J67" s="26">
        <f t="shared" si="127"/>
        <v>0</v>
      </c>
      <c r="K67" s="26">
        <f t="shared" si="127"/>
        <v>0</v>
      </c>
      <c r="L67" s="26">
        <f t="shared" si="127"/>
        <v>0</v>
      </c>
      <c r="M67" s="35" t="s">
        <v>18</v>
      </c>
      <c r="N67" s="26">
        <f aca="true" t="shared" si="128" ref="N67:AC67">N68+N69</f>
        <v>101</v>
      </c>
      <c r="O67" s="26">
        <f t="shared" si="128"/>
        <v>5</v>
      </c>
      <c r="P67" s="26">
        <f t="shared" si="128"/>
        <v>0</v>
      </c>
      <c r="Q67" s="26">
        <f t="shared" si="128"/>
        <v>0</v>
      </c>
      <c r="R67" s="26">
        <f t="shared" si="128"/>
        <v>8</v>
      </c>
      <c r="S67" s="26">
        <f t="shared" si="128"/>
        <v>4</v>
      </c>
      <c r="T67" s="26">
        <f t="shared" si="128"/>
        <v>0</v>
      </c>
      <c r="U67" s="26">
        <f t="shared" si="128"/>
        <v>0</v>
      </c>
      <c r="V67" s="26">
        <f t="shared" si="128"/>
        <v>56</v>
      </c>
      <c r="W67" s="26">
        <f t="shared" si="128"/>
        <v>0</v>
      </c>
      <c r="X67" s="26">
        <f t="shared" si="128"/>
        <v>5</v>
      </c>
      <c r="Y67" s="26">
        <f t="shared" si="128"/>
        <v>0</v>
      </c>
      <c r="Z67" s="26">
        <f t="shared" si="128"/>
        <v>6</v>
      </c>
      <c r="AA67" s="26">
        <f t="shared" si="128"/>
        <v>0</v>
      </c>
      <c r="AB67" s="26">
        <f t="shared" si="128"/>
        <v>0</v>
      </c>
      <c r="AC67" s="26">
        <f t="shared" si="128"/>
        <v>0</v>
      </c>
      <c r="AD67" s="35" t="s">
        <v>18</v>
      </c>
      <c r="AE67" s="26">
        <f aca="true" t="shared" si="129" ref="AE67:BF67">AE68+AE69</f>
        <v>171</v>
      </c>
      <c r="AF67" s="26">
        <f t="shared" si="129"/>
        <v>9</v>
      </c>
      <c r="AG67" s="26">
        <f t="shared" si="129"/>
        <v>5</v>
      </c>
      <c r="AH67" s="26">
        <f t="shared" si="129"/>
        <v>0</v>
      </c>
      <c r="AI67" s="26">
        <f t="shared" si="129"/>
        <v>115</v>
      </c>
      <c r="AJ67" s="26">
        <f t="shared" si="129"/>
        <v>10</v>
      </c>
      <c r="AK67" s="26">
        <f t="shared" si="129"/>
        <v>0</v>
      </c>
      <c r="AL67" s="26">
        <f t="shared" si="129"/>
        <v>0</v>
      </c>
      <c r="AM67" s="26">
        <f t="shared" si="129"/>
        <v>8</v>
      </c>
      <c r="AN67" s="26">
        <f t="shared" si="129"/>
        <v>4</v>
      </c>
      <c r="AO67" s="26">
        <f t="shared" si="129"/>
        <v>0</v>
      </c>
      <c r="AP67" s="26">
        <f t="shared" si="129"/>
        <v>0</v>
      </c>
      <c r="AQ67" s="26">
        <f t="shared" si="129"/>
        <v>61</v>
      </c>
      <c r="AR67" s="26">
        <f t="shared" si="129"/>
        <v>0</v>
      </c>
      <c r="AS67" s="26">
        <f t="shared" si="129"/>
        <v>6</v>
      </c>
      <c r="AT67" s="26">
        <f t="shared" si="129"/>
        <v>0</v>
      </c>
      <c r="AU67" s="26">
        <f t="shared" si="129"/>
        <v>6</v>
      </c>
      <c r="AV67" s="26">
        <f t="shared" si="129"/>
        <v>1</v>
      </c>
      <c r="AW67" s="26">
        <f t="shared" si="129"/>
        <v>0</v>
      </c>
      <c r="AX67" s="26">
        <f t="shared" si="129"/>
        <v>0</v>
      </c>
      <c r="AY67" s="26">
        <f t="shared" si="129"/>
        <v>190</v>
      </c>
      <c r="AZ67" s="26">
        <f t="shared" si="129"/>
        <v>15</v>
      </c>
      <c r="BA67" s="26">
        <f t="shared" si="129"/>
        <v>6</v>
      </c>
      <c r="BB67" s="26">
        <f t="shared" si="129"/>
        <v>0</v>
      </c>
      <c r="BC67" s="26">
        <f t="shared" si="129"/>
        <v>-19</v>
      </c>
      <c r="BD67" s="26">
        <f t="shared" si="129"/>
        <v>-6</v>
      </c>
      <c r="BE67" s="26">
        <f t="shared" si="129"/>
        <v>-1</v>
      </c>
      <c r="BF67" s="26">
        <f t="shared" si="129"/>
        <v>0</v>
      </c>
    </row>
    <row r="68" spans="1:58" s="28" customFormat="1" ht="21.75" customHeight="1">
      <c r="A68" s="29"/>
      <c r="B68" s="29"/>
      <c r="C68" s="29"/>
      <c r="D68" s="29"/>
      <c r="E68" s="29"/>
      <c r="F68" s="29"/>
      <c r="G68" s="29"/>
      <c r="H68" s="29"/>
      <c r="I68" s="26">
        <f aca="true" t="shared" si="130" ref="I68:L69">A68-E68</f>
        <v>0</v>
      </c>
      <c r="J68" s="26">
        <f t="shared" si="130"/>
        <v>0</v>
      </c>
      <c r="K68" s="26">
        <f t="shared" si="130"/>
        <v>0</v>
      </c>
      <c r="L68" s="26">
        <f t="shared" si="130"/>
        <v>0</v>
      </c>
      <c r="M68" s="46" t="s">
        <v>2</v>
      </c>
      <c r="N68" s="29">
        <v>101</v>
      </c>
      <c r="O68" s="29">
        <v>5</v>
      </c>
      <c r="P68" s="29"/>
      <c r="Q68" s="29"/>
      <c r="R68" s="29">
        <v>8</v>
      </c>
      <c r="S68" s="29">
        <v>4</v>
      </c>
      <c r="T68" s="29"/>
      <c r="U68" s="29"/>
      <c r="V68" s="29">
        <v>56</v>
      </c>
      <c r="W68" s="29"/>
      <c r="X68" s="29">
        <v>5</v>
      </c>
      <c r="Y68" s="29"/>
      <c r="Z68" s="29">
        <v>6</v>
      </c>
      <c r="AA68" s="29"/>
      <c r="AB68" s="29"/>
      <c r="AC68" s="29"/>
      <c r="AD68" s="46" t="s">
        <v>2</v>
      </c>
      <c r="AE68" s="26">
        <f aca="true" t="shared" si="131" ref="AE68:AH69">N68+R68+V68+Z68</f>
        <v>171</v>
      </c>
      <c r="AF68" s="26">
        <f t="shared" si="131"/>
        <v>9</v>
      </c>
      <c r="AG68" s="26">
        <f t="shared" si="131"/>
        <v>5</v>
      </c>
      <c r="AH68" s="26">
        <f t="shared" si="131"/>
        <v>0</v>
      </c>
      <c r="AI68" s="29">
        <v>115</v>
      </c>
      <c r="AJ68" s="29">
        <v>10</v>
      </c>
      <c r="AK68" s="29"/>
      <c r="AL68" s="29"/>
      <c r="AM68" s="29">
        <v>8</v>
      </c>
      <c r="AN68" s="29">
        <v>4</v>
      </c>
      <c r="AO68" s="29"/>
      <c r="AP68" s="29"/>
      <c r="AQ68" s="29">
        <v>61</v>
      </c>
      <c r="AR68" s="29"/>
      <c r="AS68" s="29">
        <v>6</v>
      </c>
      <c r="AT68" s="29"/>
      <c r="AU68" s="29">
        <v>6</v>
      </c>
      <c r="AV68" s="29">
        <v>1</v>
      </c>
      <c r="AW68" s="29"/>
      <c r="AX68" s="29"/>
      <c r="AY68" s="26">
        <f aca="true" t="shared" si="132" ref="AY68:BB69">AI68+AM68+AQ68+AU68</f>
        <v>190</v>
      </c>
      <c r="AZ68" s="26">
        <f t="shared" si="132"/>
        <v>15</v>
      </c>
      <c r="BA68" s="26">
        <f t="shared" si="132"/>
        <v>6</v>
      </c>
      <c r="BB68" s="26">
        <f t="shared" si="132"/>
        <v>0</v>
      </c>
      <c r="BC68" s="26">
        <f aca="true" t="shared" si="133" ref="BC68:BF69">AE68-AY68</f>
        <v>-19</v>
      </c>
      <c r="BD68" s="26">
        <f t="shared" si="133"/>
        <v>-6</v>
      </c>
      <c r="BE68" s="26">
        <f t="shared" si="133"/>
        <v>-1</v>
      </c>
      <c r="BF68" s="26">
        <f t="shared" si="133"/>
        <v>0</v>
      </c>
    </row>
    <row r="69" spans="1:58" s="28" customFormat="1" ht="21.75" customHeight="1">
      <c r="A69" s="29"/>
      <c r="B69" s="29"/>
      <c r="C69" s="29"/>
      <c r="D69" s="29"/>
      <c r="E69" s="29"/>
      <c r="F69" s="29"/>
      <c r="G69" s="29"/>
      <c r="H69" s="29"/>
      <c r="I69" s="26">
        <f t="shared" si="130"/>
        <v>0</v>
      </c>
      <c r="J69" s="26">
        <f t="shared" si="130"/>
        <v>0</v>
      </c>
      <c r="K69" s="26">
        <f t="shared" si="130"/>
        <v>0</v>
      </c>
      <c r="L69" s="26">
        <f t="shared" si="130"/>
        <v>0</v>
      </c>
      <c r="M69" s="30" t="s">
        <v>3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0" t="s">
        <v>3</v>
      </c>
      <c r="AE69" s="26">
        <f t="shared" si="131"/>
        <v>0</v>
      </c>
      <c r="AF69" s="26">
        <f t="shared" si="131"/>
        <v>0</v>
      </c>
      <c r="AG69" s="26">
        <f t="shared" si="131"/>
        <v>0</v>
      </c>
      <c r="AH69" s="26">
        <f t="shared" si="131"/>
        <v>0</v>
      </c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6">
        <f t="shared" si="132"/>
        <v>0</v>
      </c>
      <c r="AZ69" s="26">
        <f t="shared" si="132"/>
        <v>0</v>
      </c>
      <c r="BA69" s="26">
        <f t="shared" si="132"/>
        <v>0</v>
      </c>
      <c r="BB69" s="26">
        <f t="shared" si="132"/>
        <v>0</v>
      </c>
      <c r="BC69" s="26">
        <f t="shared" si="133"/>
        <v>0</v>
      </c>
      <c r="BD69" s="26">
        <f t="shared" si="133"/>
        <v>0</v>
      </c>
      <c r="BE69" s="26">
        <f t="shared" si="133"/>
        <v>0</v>
      </c>
      <c r="BF69" s="26">
        <f t="shared" si="133"/>
        <v>0</v>
      </c>
    </row>
    <row r="70" spans="1:58" s="20" customFormat="1" ht="19.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36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36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</row>
    <row r="71" spans="1:58" s="56" customFormat="1" ht="19.5" customHeight="1">
      <c r="A71" s="54">
        <f aca="true" t="shared" si="134" ref="A71:L71">A72</f>
        <v>0</v>
      </c>
      <c r="B71" s="54">
        <f t="shared" si="134"/>
        <v>0</v>
      </c>
      <c r="C71" s="54">
        <f t="shared" si="134"/>
        <v>0</v>
      </c>
      <c r="D71" s="54">
        <f t="shared" si="134"/>
        <v>0</v>
      </c>
      <c r="E71" s="54">
        <f t="shared" si="134"/>
        <v>0</v>
      </c>
      <c r="F71" s="54">
        <f t="shared" si="134"/>
        <v>0</v>
      </c>
      <c r="G71" s="54">
        <f t="shared" si="134"/>
        <v>0</v>
      </c>
      <c r="H71" s="54">
        <f t="shared" si="134"/>
        <v>0</v>
      </c>
      <c r="I71" s="54">
        <f t="shared" si="134"/>
        <v>0</v>
      </c>
      <c r="J71" s="54">
        <f t="shared" si="134"/>
        <v>0</v>
      </c>
      <c r="K71" s="54">
        <f t="shared" si="134"/>
        <v>0</v>
      </c>
      <c r="L71" s="54">
        <f t="shared" si="134"/>
        <v>0</v>
      </c>
      <c r="M71" s="55" t="s">
        <v>19</v>
      </c>
      <c r="N71" s="54">
        <f aca="true" t="shared" si="135" ref="N71:AC71">N72</f>
        <v>39</v>
      </c>
      <c r="O71" s="54">
        <f t="shared" si="135"/>
        <v>8</v>
      </c>
      <c r="P71" s="54">
        <f t="shared" si="135"/>
        <v>0</v>
      </c>
      <c r="Q71" s="54">
        <f t="shared" si="135"/>
        <v>21</v>
      </c>
      <c r="R71" s="54">
        <f t="shared" si="135"/>
        <v>9</v>
      </c>
      <c r="S71" s="54">
        <f t="shared" si="135"/>
        <v>10</v>
      </c>
      <c r="T71" s="54">
        <f t="shared" si="135"/>
        <v>0</v>
      </c>
      <c r="U71" s="54">
        <f t="shared" si="135"/>
        <v>14</v>
      </c>
      <c r="V71" s="54">
        <f t="shared" si="135"/>
        <v>63</v>
      </c>
      <c r="W71" s="54">
        <f t="shared" si="135"/>
        <v>51</v>
      </c>
      <c r="X71" s="54">
        <f t="shared" si="135"/>
        <v>0</v>
      </c>
      <c r="Y71" s="54">
        <f t="shared" si="135"/>
        <v>43</v>
      </c>
      <c r="Z71" s="54">
        <f t="shared" si="135"/>
        <v>0</v>
      </c>
      <c r="AA71" s="54">
        <f t="shared" si="135"/>
        <v>0</v>
      </c>
      <c r="AB71" s="54">
        <f t="shared" si="135"/>
        <v>0</v>
      </c>
      <c r="AC71" s="54">
        <f t="shared" si="135"/>
        <v>0</v>
      </c>
      <c r="AD71" s="55" t="s">
        <v>19</v>
      </c>
      <c r="AE71" s="54">
        <f aca="true" t="shared" si="136" ref="AE71:BF71">AE72</f>
        <v>111</v>
      </c>
      <c r="AF71" s="54">
        <f t="shared" si="136"/>
        <v>69</v>
      </c>
      <c r="AG71" s="54">
        <f t="shared" si="136"/>
        <v>0</v>
      </c>
      <c r="AH71" s="54">
        <f t="shared" si="136"/>
        <v>78</v>
      </c>
      <c r="AI71" s="54">
        <f t="shared" si="136"/>
        <v>303</v>
      </c>
      <c r="AJ71" s="54">
        <f t="shared" si="136"/>
        <v>283</v>
      </c>
      <c r="AK71" s="54">
        <f t="shared" si="136"/>
        <v>0</v>
      </c>
      <c r="AL71" s="54">
        <f t="shared" si="136"/>
        <v>0</v>
      </c>
      <c r="AM71" s="54">
        <f t="shared" si="136"/>
        <v>55</v>
      </c>
      <c r="AN71" s="54">
        <f t="shared" si="136"/>
        <v>7</v>
      </c>
      <c r="AO71" s="54">
        <f t="shared" si="136"/>
        <v>17</v>
      </c>
      <c r="AP71" s="54">
        <f t="shared" si="136"/>
        <v>0</v>
      </c>
      <c r="AQ71" s="54">
        <f t="shared" si="136"/>
        <v>87</v>
      </c>
      <c r="AR71" s="54">
        <f t="shared" si="136"/>
        <v>27</v>
      </c>
      <c r="AS71" s="54">
        <f t="shared" si="136"/>
        <v>0</v>
      </c>
      <c r="AT71" s="54">
        <f t="shared" si="136"/>
        <v>0</v>
      </c>
      <c r="AU71" s="54">
        <f t="shared" si="136"/>
        <v>3</v>
      </c>
      <c r="AV71" s="54">
        <f t="shared" si="136"/>
        <v>0</v>
      </c>
      <c r="AW71" s="54">
        <f t="shared" si="136"/>
        <v>1</v>
      </c>
      <c r="AX71" s="54">
        <f t="shared" si="136"/>
        <v>0</v>
      </c>
      <c r="AY71" s="54">
        <f t="shared" si="136"/>
        <v>448</v>
      </c>
      <c r="AZ71" s="54">
        <f t="shared" si="136"/>
        <v>317</v>
      </c>
      <c r="BA71" s="54">
        <f t="shared" si="136"/>
        <v>18</v>
      </c>
      <c r="BB71" s="54">
        <f t="shared" si="136"/>
        <v>0</v>
      </c>
      <c r="BC71" s="54">
        <f t="shared" si="136"/>
        <v>-337</v>
      </c>
      <c r="BD71" s="54">
        <f t="shared" si="136"/>
        <v>-248</v>
      </c>
      <c r="BE71" s="54">
        <f t="shared" si="136"/>
        <v>-18</v>
      </c>
      <c r="BF71" s="54">
        <f t="shared" si="136"/>
        <v>78</v>
      </c>
    </row>
    <row r="72" spans="1:58" s="28" customFormat="1" ht="21.75" customHeight="1">
      <c r="A72" s="26">
        <f aca="true" t="shared" si="137" ref="A72:L72">A73+A74</f>
        <v>0</v>
      </c>
      <c r="B72" s="26">
        <f t="shared" si="137"/>
        <v>0</v>
      </c>
      <c r="C72" s="26">
        <f t="shared" si="137"/>
        <v>0</v>
      </c>
      <c r="D72" s="26">
        <f t="shared" si="137"/>
        <v>0</v>
      </c>
      <c r="E72" s="26">
        <f t="shared" si="137"/>
        <v>0</v>
      </c>
      <c r="F72" s="26">
        <f t="shared" si="137"/>
        <v>0</v>
      </c>
      <c r="G72" s="26">
        <f t="shared" si="137"/>
        <v>0</v>
      </c>
      <c r="H72" s="26">
        <f t="shared" si="137"/>
        <v>0</v>
      </c>
      <c r="I72" s="26">
        <f t="shared" si="137"/>
        <v>0</v>
      </c>
      <c r="J72" s="26">
        <f t="shared" si="137"/>
        <v>0</v>
      </c>
      <c r="K72" s="26">
        <f t="shared" si="137"/>
        <v>0</v>
      </c>
      <c r="L72" s="26">
        <f t="shared" si="137"/>
        <v>0</v>
      </c>
      <c r="M72" s="35" t="s">
        <v>20</v>
      </c>
      <c r="N72" s="26">
        <f aca="true" t="shared" si="138" ref="N72:AC72">N73+N74</f>
        <v>39</v>
      </c>
      <c r="O72" s="26">
        <f t="shared" si="138"/>
        <v>8</v>
      </c>
      <c r="P72" s="26">
        <f t="shared" si="138"/>
        <v>0</v>
      </c>
      <c r="Q72" s="26">
        <v>21</v>
      </c>
      <c r="R72" s="26">
        <f t="shared" si="138"/>
        <v>9</v>
      </c>
      <c r="S72" s="26">
        <f t="shared" si="138"/>
        <v>10</v>
      </c>
      <c r="T72" s="26">
        <f t="shared" si="138"/>
        <v>0</v>
      </c>
      <c r="U72" s="26">
        <f t="shared" si="138"/>
        <v>14</v>
      </c>
      <c r="V72" s="26">
        <f t="shared" si="138"/>
        <v>63</v>
      </c>
      <c r="W72" s="26">
        <f t="shared" si="138"/>
        <v>51</v>
      </c>
      <c r="X72" s="26">
        <f t="shared" si="138"/>
        <v>0</v>
      </c>
      <c r="Y72" s="26">
        <f t="shared" si="138"/>
        <v>43</v>
      </c>
      <c r="Z72" s="26">
        <f t="shared" si="138"/>
        <v>0</v>
      </c>
      <c r="AA72" s="26">
        <f t="shared" si="138"/>
        <v>0</v>
      </c>
      <c r="AB72" s="26">
        <f t="shared" si="138"/>
        <v>0</v>
      </c>
      <c r="AC72" s="26">
        <f t="shared" si="138"/>
        <v>0</v>
      </c>
      <c r="AD72" s="35" t="s">
        <v>20</v>
      </c>
      <c r="AE72" s="26">
        <f aca="true" t="shared" si="139" ref="AE72:BF72">AE73+AE74</f>
        <v>111</v>
      </c>
      <c r="AF72" s="26">
        <f t="shared" si="139"/>
        <v>69</v>
      </c>
      <c r="AG72" s="26">
        <f t="shared" si="139"/>
        <v>0</v>
      </c>
      <c r="AH72" s="26">
        <f t="shared" si="139"/>
        <v>78</v>
      </c>
      <c r="AI72" s="26">
        <f t="shared" si="139"/>
        <v>303</v>
      </c>
      <c r="AJ72" s="26">
        <f t="shared" si="139"/>
        <v>283</v>
      </c>
      <c r="AK72" s="26">
        <f t="shared" si="139"/>
        <v>0</v>
      </c>
      <c r="AL72" s="26">
        <f t="shared" si="139"/>
        <v>0</v>
      </c>
      <c r="AM72" s="26">
        <f t="shared" si="139"/>
        <v>55</v>
      </c>
      <c r="AN72" s="26">
        <f t="shared" si="139"/>
        <v>7</v>
      </c>
      <c r="AO72" s="26">
        <f t="shared" si="139"/>
        <v>17</v>
      </c>
      <c r="AP72" s="26">
        <f t="shared" si="139"/>
        <v>0</v>
      </c>
      <c r="AQ72" s="26">
        <f t="shared" si="139"/>
        <v>87</v>
      </c>
      <c r="AR72" s="26">
        <f t="shared" si="139"/>
        <v>27</v>
      </c>
      <c r="AS72" s="26">
        <f t="shared" si="139"/>
        <v>0</v>
      </c>
      <c r="AT72" s="26">
        <f t="shared" si="139"/>
        <v>0</v>
      </c>
      <c r="AU72" s="26">
        <f t="shared" si="139"/>
        <v>3</v>
      </c>
      <c r="AV72" s="26">
        <f t="shared" si="139"/>
        <v>0</v>
      </c>
      <c r="AW72" s="26">
        <f t="shared" si="139"/>
        <v>1</v>
      </c>
      <c r="AX72" s="26">
        <f t="shared" si="139"/>
        <v>0</v>
      </c>
      <c r="AY72" s="26">
        <f t="shared" si="139"/>
        <v>448</v>
      </c>
      <c r="AZ72" s="26">
        <f t="shared" si="139"/>
        <v>317</v>
      </c>
      <c r="BA72" s="26">
        <f t="shared" si="139"/>
        <v>18</v>
      </c>
      <c r="BB72" s="26">
        <f t="shared" si="139"/>
        <v>0</v>
      </c>
      <c r="BC72" s="26">
        <f t="shared" si="139"/>
        <v>-337</v>
      </c>
      <c r="BD72" s="26">
        <f t="shared" si="139"/>
        <v>-248</v>
      </c>
      <c r="BE72" s="26">
        <f t="shared" si="139"/>
        <v>-18</v>
      </c>
      <c r="BF72" s="26">
        <f t="shared" si="139"/>
        <v>78</v>
      </c>
    </row>
    <row r="73" spans="1:58" s="28" customFormat="1" ht="21.75" customHeight="1">
      <c r="A73" s="29"/>
      <c r="B73" s="29"/>
      <c r="C73" s="29"/>
      <c r="D73" s="29"/>
      <c r="E73" s="29"/>
      <c r="F73" s="29"/>
      <c r="G73" s="29"/>
      <c r="H73" s="29"/>
      <c r="I73" s="26">
        <f aca="true" t="shared" si="140" ref="I73:L74">A73-E73</f>
        <v>0</v>
      </c>
      <c r="J73" s="26">
        <f t="shared" si="140"/>
        <v>0</v>
      </c>
      <c r="K73" s="26">
        <f t="shared" si="140"/>
        <v>0</v>
      </c>
      <c r="L73" s="26">
        <f t="shared" si="140"/>
        <v>0</v>
      </c>
      <c r="M73" s="30" t="s">
        <v>2</v>
      </c>
      <c r="N73" s="29">
        <v>38</v>
      </c>
      <c r="O73" s="29">
        <v>8</v>
      </c>
      <c r="P73" s="29"/>
      <c r="Q73" s="29">
        <v>21</v>
      </c>
      <c r="R73" s="29">
        <v>9</v>
      </c>
      <c r="S73" s="29">
        <v>10</v>
      </c>
      <c r="T73" s="29"/>
      <c r="U73" s="29">
        <v>14</v>
      </c>
      <c r="V73" s="29">
        <v>63</v>
      </c>
      <c r="W73" s="29">
        <v>51</v>
      </c>
      <c r="X73" s="29"/>
      <c r="Y73" s="29">
        <v>43</v>
      </c>
      <c r="Z73" s="29"/>
      <c r="AA73" s="29"/>
      <c r="AB73" s="29"/>
      <c r="AC73" s="29"/>
      <c r="AD73" s="30" t="s">
        <v>2</v>
      </c>
      <c r="AE73" s="26">
        <f aca="true" t="shared" si="141" ref="AE73:AH74">N73+R73+V73+Z73</f>
        <v>110</v>
      </c>
      <c r="AF73" s="26">
        <f t="shared" si="141"/>
        <v>69</v>
      </c>
      <c r="AG73" s="26">
        <f t="shared" si="141"/>
        <v>0</v>
      </c>
      <c r="AH73" s="26">
        <f t="shared" si="141"/>
        <v>78</v>
      </c>
      <c r="AI73" s="29">
        <v>289</v>
      </c>
      <c r="AJ73" s="29">
        <v>282</v>
      </c>
      <c r="AK73" s="29"/>
      <c r="AL73" s="29"/>
      <c r="AM73" s="29">
        <v>55</v>
      </c>
      <c r="AN73" s="29">
        <v>7</v>
      </c>
      <c r="AO73" s="29">
        <v>17</v>
      </c>
      <c r="AP73" s="29"/>
      <c r="AQ73" s="29">
        <v>87</v>
      </c>
      <c r="AR73" s="29">
        <v>27</v>
      </c>
      <c r="AS73" s="29"/>
      <c r="AT73" s="29"/>
      <c r="AU73" s="29">
        <v>3</v>
      </c>
      <c r="AV73" s="29"/>
      <c r="AW73" s="29">
        <v>1</v>
      </c>
      <c r="AX73" s="29"/>
      <c r="AY73" s="26">
        <f aca="true" t="shared" si="142" ref="AY73:BB74">AI73+AM73+AQ73+AU73</f>
        <v>434</v>
      </c>
      <c r="AZ73" s="26">
        <f t="shared" si="142"/>
        <v>316</v>
      </c>
      <c r="BA73" s="26">
        <f t="shared" si="142"/>
        <v>18</v>
      </c>
      <c r="BB73" s="26">
        <f t="shared" si="142"/>
        <v>0</v>
      </c>
      <c r="BC73" s="26">
        <f aca="true" t="shared" si="143" ref="BC73:BF74">AE73-AY73</f>
        <v>-324</v>
      </c>
      <c r="BD73" s="26">
        <f t="shared" si="143"/>
        <v>-247</v>
      </c>
      <c r="BE73" s="26">
        <f t="shared" si="143"/>
        <v>-18</v>
      </c>
      <c r="BF73" s="26">
        <f t="shared" si="143"/>
        <v>78</v>
      </c>
    </row>
    <row r="74" spans="1:58" s="28" customFormat="1" ht="21.75" customHeight="1">
      <c r="A74" s="29"/>
      <c r="B74" s="29"/>
      <c r="C74" s="29"/>
      <c r="D74" s="29"/>
      <c r="E74" s="29"/>
      <c r="F74" s="29"/>
      <c r="G74" s="29"/>
      <c r="H74" s="29"/>
      <c r="I74" s="26">
        <f t="shared" si="140"/>
        <v>0</v>
      </c>
      <c r="J74" s="26">
        <f t="shared" si="140"/>
        <v>0</v>
      </c>
      <c r="K74" s="26">
        <f t="shared" si="140"/>
        <v>0</v>
      </c>
      <c r="L74" s="26">
        <f t="shared" si="140"/>
        <v>0</v>
      </c>
      <c r="M74" s="30" t="s">
        <v>3</v>
      </c>
      <c r="N74" s="29">
        <v>1</v>
      </c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30" t="s">
        <v>3</v>
      </c>
      <c r="AE74" s="26">
        <f t="shared" si="141"/>
        <v>1</v>
      </c>
      <c r="AF74" s="26">
        <f t="shared" si="141"/>
        <v>0</v>
      </c>
      <c r="AG74" s="26">
        <f t="shared" si="141"/>
        <v>0</v>
      </c>
      <c r="AH74" s="26">
        <f t="shared" si="141"/>
        <v>0</v>
      </c>
      <c r="AI74" s="29">
        <v>14</v>
      </c>
      <c r="AJ74" s="29">
        <v>1</v>
      </c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6">
        <f t="shared" si="142"/>
        <v>14</v>
      </c>
      <c r="AZ74" s="26">
        <f t="shared" si="142"/>
        <v>1</v>
      </c>
      <c r="BA74" s="26">
        <f t="shared" si="142"/>
        <v>0</v>
      </c>
      <c r="BB74" s="26">
        <f t="shared" si="142"/>
        <v>0</v>
      </c>
      <c r="BC74" s="26">
        <f t="shared" si="143"/>
        <v>-13</v>
      </c>
      <c r="BD74" s="26">
        <f t="shared" si="143"/>
        <v>-1</v>
      </c>
      <c r="BE74" s="26">
        <f t="shared" si="143"/>
        <v>0</v>
      </c>
      <c r="BF74" s="26">
        <f t="shared" si="143"/>
        <v>0</v>
      </c>
    </row>
    <row r="75" spans="1:58" s="28" customFormat="1" ht="19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57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57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</row>
    <row r="76" spans="1:58" s="25" customFormat="1" ht="19.5" customHeight="1">
      <c r="A76" s="16">
        <f aca="true" t="shared" si="144" ref="A76:L76">A77</f>
        <v>0</v>
      </c>
      <c r="B76" s="16">
        <f t="shared" si="144"/>
        <v>0</v>
      </c>
      <c r="C76" s="16">
        <f t="shared" si="144"/>
        <v>0</v>
      </c>
      <c r="D76" s="16">
        <f t="shared" si="144"/>
        <v>0</v>
      </c>
      <c r="E76" s="16">
        <f t="shared" si="144"/>
        <v>0</v>
      </c>
      <c r="F76" s="16">
        <f t="shared" si="144"/>
        <v>0</v>
      </c>
      <c r="G76" s="16">
        <f t="shared" si="144"/>
        <v>0</v>
      </c>
      <c r="H76" s="16">
        <f t="shared" si="144"/>
        <v>0</v>
      </c>
      <c r="I76" s="16">
        <f t="shared" si="144"/>
        <v>0</v>
      </c>
      <c r="J76" s="16">
        <f t="shared" si="144"/>
        <v>0</v>
      </c>
      <c r="K76" s="16">
        <f t="shared" si="144"/>
        <v>0</v>
      </c>
      <c r="L76" s="16">
        <f t="shared" si="144"/>
        <v>0</v>
      </c>
      <c r="M76" s="17" t="s">
        <v>21</v>
      </c>
      <c r="N76" s="16">
        <f aca="true" t="shared" si="145" ref="N76:AC76">N77</f>
        <v>0</v>
      </c>
      <c r="O76" s="16">
        <f t="shared" si="145"/>
        <v>0</v>
      </c>
      <c r="P76" s="16">
        <f t="shared" si="145"/>
        <v>0</v>
      </c>
      <c r="Q76" s="16">
        <f t="shared" si="145"/>
        <v>0</v>
      </c>
      <c r="R76" s="16">
        <f t="shared" si="145"/>
        <v>1518</v>
      </c>
      <c r="S76" s="16">
        <f t="shared" si="145"/>
        <v>84</v>
      </c>
      <c r="T76" s="16">
        <f t="shared" si="145"/>
        <v>71</v>
      </c>
      <c r="U76" s="16">
        <f t="shared" si="145"/>
        <v>0</v>
      </c>
      <c r="V76" s="16">
        <f t="shared" si="145"/>
        <v>201</v>
      </c>
      <c r="W76" s="16">
        <f t="shared" si="145"/>
        <v>7</v>
      </c>
      <c r="X76" s="16">
        <f t="shared" si="145"/>
        <v>10</v>
      </c>
      <c r="Y76" s="16">
        <f t="shared" si="145"/>
        <v>0</v>
      </c>
      <c r="Z76" s="16">
        <f t="shared" si="145"/>
        <v>0</v>
      </c>
      <c r="AA76" s="16">
        <f t="shared" si="145"/>
        <v>0</v>
      </c>
      <c r="AB76" s="16">
        <f t="shared" si="145"/>
        <v>0</v>
      </c>
      <c r="AC76" s="16">
        <f t="shared" si="145"/>
        <v>0</v>
      </c>
      <c r="AD76" s="17" t="s">
        <v>21</v>
      </c>
      <c r="AE76" s="16">
        <f aca="true" t="shared" si="146" ref="AE76:BB76">AE77</f>
        <v>1719</v>
      </c>
      <c r="AF76" s="16">
        <f t="shared" si="146"/>
        <v>91</v>
      </c>
      <c r="AG76" s="16">
        <f t="shared" si="146"/>
        <v>81</v>
      </c>
      <c r="AH76" s="16">
        <f t="shared" si="146"/>
        <v>0</v>
      </c>
      <c r="AI76" s="16">
        <f t="shared" si="146"/>
        <v>0</v>
      </c>
      <c r="AJ76" s="16">
        <f t="shared" si="146"/>
        <v>0</v>
      </c>
      <c r="AK76" s="16">
        <f t="shared" si="146"/>
        <v>0</v>
      </c>
      <c r="AL76" s="16">
        <f t="shared" si="146"/>
        <v>0</v>
      </c>
      <c r="AM76" s="16">
        <f t="shared" si="146"/>
        <v>1626</v>
      </c>
      <c r="AN76" s="16">
        <f t="shared" si="146"/>
        <v>86</v>
      </c>
      <c r="AO76" s="16">
        <f t="shared" si="146"/>
        <v>72</v>
      </c>
      <c r="AP76" s="16">
        <f t="shared" si="146"/>
        <v>0</v>
      </c>
      <c r="AQ76" s="16">
        <f t="shared" si="146"/>
        <v>233</v>
      </c>
      <c r="AR76" s="16">
        <f t="shared" si="146"/>
        <v>3</v>
      </c>
      <c r="AS76" s="16">
        <f t="shared" si="146"/>
        <v>10</v>
      </c>
      <c r="AT76" s="16">
        <f t="shared" si="146"/>
        <v>0</v>
      </c>
      <c r="AU76" s="16">
        <f t="shared" si="146"/>
        <v>0</v>
      </c>
      <c r="AV76" s="16">
        <f t="shared" si="146"/>
        <v>0</v>
      </c>
      <c r="AW76" s="16">
        <f t="shared" si="146"/>
        <v>0</v>
      </c>
      <c r="AX76" s="16">
        <f t="shared" si="146"/>
        <v>0</v>
      </c>
      <c r="AY76" s="16">
        <f t="shared" si="146"/>
        <v>1859</v>
      </c>
      <c r="AZ76" s="16">
        <f t="shared" si="146"/>
        <v>89</v>
      </c>
      <c r="BA76" s="16">
        <f t="shared" si="146"/>
        <v>82</v>
      </c>
      <c r="BB76" s="16">
        <f t="shared" si="146"/>
        <v>0</v>
      </c>
      <c r="BC76" s="16">
        <f>BC78</f>
        <v>-140</v>
      </c>
      <c r="BD76" s="16">
        <f>BD78</f>
        <v>2</v>
      </c>
      <c r="BE76" s="16">
        <f>BE78</f>
        <v>-1</v>
      </c>
      <c r="BF76" s="16">
        <f>BF78</f>
        <v>0</v>
      </c>
    </row>
    <row r="77" spans="1:58" s="28" customFormat="1" ht="21.75" customHeight="1">
      <c r="A77" s="26">
        <f aca="true" t="shared" si="147" ref="A77:L77">A78+A79</f>
        <v>0</v>
      </c>
      <c r="B77" s="26">
        <f t="shared" si="147"/>
        <v>0</v>
      </c>
      <c r="C77" s="26">
        <f t="shared" si="147"/>
        <v>0</v>
      </c>
      <c r="D77" s="26">
        <f t="shared" si="147"/>
        <v>0</v>
      </c>
      <c r="E77" s="26">
        <f t="shared" si="147"/>
        <v>0</v>
      </c>
      <c r="F77" s="26">
        <f t="shared" si="147"/>
        <v>0</v>
      </c>
      <c r="G77" s="26">
        <f t="shared" si="147"/>
        <v>0</v>
      </c>
      <c r="H77" s="26">
        <f t="shared" si="147"/>
        <v>0</v>
      </c>
      <c r="I77" s="26">
        <f t="shared" si="147"/>
        <v>0</v>
      </c>
      <c r="J77" s="26">
        <f t="shared" si="147"/>
        <v>0</v>
      </c>
      <c r="K77" s="26">
        <f t="shared" si="147"/>
        <v>0</v>
      </c>
      <c r="L77" s="26">
        <f t="shared" si="147"/>
        <v>0</v>
      </c>
      <c r="M77" s="35" t="s">
        <v>22</v>
      </c>
      <c r="N77" s="26">
        <f aca="true" t="shared" si="148" ref="N77:AC77">N78+N79</f>
        <v>0</v>
      </c>
      <c r="O77" s="26">
        <f t="shared" si="148"/>
        <v>0</v>
      </c>
      <c r="P77" s="26">
        <f t="shared" si="148"/>
        <v>0</v>
      </c>
      <c r="Q77" s="26">
        <f t="shared" si="148"/>
        <v>0</v>
      </c>
      <c r="R77" s="26">
        <f t="shared" si="148"/>
        <v>1518</v>
      </c>
      <c r="S77" s="26">
        <f t="shared" si="148"/>
        <v>84</v>
      </c>
      <c r="T77" s="26">
        <f t="shared" si="148"/>
        <v>71</v>
      </c>
      <c r="U77" s="26">
        <f t="shared" si="148"/>
        <v>0</v>
      </c>
      <c r="V77" s="26">
        <f t="shared" si="148"/>
        <v>201</v>
      </c>
      <c r="W77" s="26">
        <f t="shared" si="148"/>
        <v>7</v>
      </c>
      <c r="X77" s="26">
        <f t="shared" si="148"/>
        <v>10</v>
      </c>
      <c r="Y77" s="26">
        <f t="shared" si="148"/>
        <v>0</v>
      </c>
      <c r="Z77" s="26">
        <f t="shared" si="148"/>
        <v>0</v>
      </c>
      <c r="AA77" s="26">
        <f t="shared" si="148"/>
        <v>0</v>
      </c>
      <c r="AB77" s="26">
        <f t="shared" si="148"/>
        <v>0</v>
      </c>
      <c r="AC77" s="26">
        <f t="shared" si="148"/>
        <v>0</v>
      </c>
      <c r="AD77" s="35" t="s">
        <v>22</v>
      </c>
      <c r="AE77" s="26">
        <f aca="true" t="shared" si="149" ref="AE77:BF77">AE78+AE79</f>
        <v>1719</v>
      </c>
      <c r="AF77" s="26">
        <f t="shared" si="149"/>
        <v>91</v>
      </c>
      <c r="AG77" s="26">
        <f t="shared" si="149"/>
        <v>81</v>
      </c>
      <c r="AH77" s="26">
        <f t="shared" si="149"/>
        <v>0</v>
      </c>
      <c r="AI77" s="26">
        <f t="shared" si="149"/>
        <v>0</v>
      </c>
      <c r="AJ77" s="26">
        <f t="shared" si="149"/>
        <v>0</v>
      </c>
      <c r="AK77" s="26">
        <f t="shared" si="149"/>
        <v>0</v>
      </c>
      <c r="AL77" s="26">
        <f t="shared" si="149"/>
        <v>0</v>
      </c>
      <c r="AM77" s="26">
        <f t="shared" si="149"/>
        <v>1626</v>
      </c>
      <c r="AN77" s="26">
        <f t="shared" si="149"/>
        <v>86</v>
      </c>
      <c r="AO77" s="26">
        <f t="shared" si="149"/>
        <v>72</v>
      </c>
      <c r="AP77" s="26">
        <f t="shared" si="149"/>
        <v>0</v>
      </c>
      <c r="AQ77" s="26">
        <f t="shared" si="149"/>
        <v>233</v>
      </c>
      <c r="AR77" s="26">
        <f t="shared" si="149"/>
        <v>3</v>
      </c>
      <c r="AS77" s="26">
        <f t="shared" si="149"/>
        <v>10</v>
      </c>
      <c r="AT77" s="26">
        <f t="shared" si="149"/>
        <v>0</v>
      </c>
      <c r="AU77" s="26">
        <f t="shared" si="149"/>
        <v>0</v>
      </c>
      <c r="AV77" s="26">
        <f t="shared" si="149"/>
        <v>0</v>
      </c>
      <c r="AW77" s="26">
        <f t="shared" si="149"/>
        <v>0</v>
      </c>
      <c r="AX77" s="26">
        <f t="shared" si="149"/>
        <v>0</v>
      </c>
      <c r="AY77" s="26">
        <f t="shared" si="149"/>
        <v>1859</v>
      </c>
      <c r="AZ77" s="26">
        <f t="shared" si="149"/>
        <v>89</v>
      </c>
      <c r="BA77" s="26">
        <f t="shared" si="149"/>
        <v>82</v>
      </c>
      <c r="BB77" s="26">
        <f t="shared" si="149"/>
        <v>0</v>
      </c>
      <c r="BC77" s="26">
        <f t="shared" si="149"/>
        <v>-140</v>
      </c>
      <c r="BD77" s="26">
        <f t="shared" si="149"/>
        <v>2</v>
      </c>
      <c r="BE77" s="26">
        <f t="shared" si="149"/>
        <v>-1</v>
      </c>
      <c r="BF77" s="26">
        <f t="shared" si="149"/>
        <v>0</v>
      </c>
    </row>
    <row r="78" spans="1:58" s="28" customFormat="1" ht="21.75" customHeight="1">
      <c r="A78" s="29"/>
      <c r="B78" s="29"/>
      <c r="C78" s="29"/>
      <c r="D78" s="29"/>
      <c r="E78" s="29"/>
      <c r="F78" s="29"/>
      <c r="G78" s="29"/>
      <c r="H78" s="29"/>
      <c r="I78" s="26">
        <f aca="true" t="shared" si="150" ref="I78:L79">A78-E78</f>
        <v>0</v>
      </c>
      <c r="J78" s="26">
        <f t="shared" si="150"/>
        <v>0</v>
      </c>
      <c r="K78" s="26">
        <f t="shared" si="150"/>
        <v>0</v>
      </c>
      <c r="L78" s="26">
        <f t="shared" si="150"/>
        <v>0</v>
      </c>
      <c r="M78" s="30" t="s">
        <v>2</v>
      </c>
      <c r="N78" s="29"/>
      <c r="O78" s="29"/>
      <c r="P78" s="29"/>
      <c r="Q78" s="29"/>
      <c r="R78" s="29">
        <v>1518</v>
      </c>
      <c r="S78" s="29">
        <v>84</v>
      </c>
      <c r="T78" s="29">
        <v>71</v>
      </c>
      <c r="U78" s="29"/>
      <c r="V78" s="29">
        <v>201</v>
      </c>
      <c r="W78" s="29">
        <v>7</v>
      </c>
      <c r="X78" s="29">
        <v>10</v>
      </c>
      <c r="Y78" s="29"/>
      <c r="Z78" s="29"/>
      <c r="AA78" s="29"/>
      <c r="AB78" s="29"/>
      <c r="AC78" s="29"/>
      <c r="AD78" s="46" t="s">
        <v>2</v>
      </c>
      <c r="AE78" s="26">
        <f aca="true" t="shared" si="151" ref="AE78:AH79">N78+R78+V78+Z78</f>
        <v>1719</v>
      </c>
      <c r="AF78" s="26">
        <f t="shared" si="151"/>
        <v>91</v>
      </c>
      <c r="AG78" s="26">
        <f t="shared" si="151"/>
        <v>81</v>
      </c>
      <c r="AH78" s="26">
        <f t="shared" si="151"/>
        <v>0</v>
      </c>
      <c r="AI78" s="29"/>
      <c r="AJ78" s="29"/>
      <c r="AK78" s="29"/>
      <c r="AL78" s="29"/>
      <c r="AM78" s="29">
        <v>1626</v>
      </c>
      <c r="AN78" s="29">
        <v>86</v>
      </c>
      <c r="AO78" s="29">
        <v>72</v>
      </c>
      <c r="AP78" s="29"/>
      <c r="AQ78" s="29">
        <v>233</v>
      </c>
      <c r="AR78" s="29">
        <v>3</v>
      </c>
      <c r="AS78" s="29">
        <v>10</v>
      </c>
      <c r="AT78" s="29"/>
      <c r="AU78" s="29"/>
      <c r="AV78" s="29"/>
      <c r="AW78" s="29"/>
      <c r="AX78" s="29"/>
      <c r="AY78" s="26">
        <f aca="true" t="shared" si="152" ref="AY78:BB79">AI78+AM78+AQ78+AU78</f>
        <v>1859</v>
      </c>
      <c r="AZ78" s="26">
        <f t="shared" si="152"/>
        <v>89</v>
      </c>
      <c r="BA78" s="26">
        <f t="shared" si="152"/>
        <v>82</v>
      </c>
      <c r="BB78" s="26">
        <f t="shared" si="152"/>
        <v>0</v>
      </c>
      <c r="BC78" s="26">
        <f aca="true" t="shared" si="153" ref="BC78:BF79">AE78-AY78</f>
        <v>-140</v>
      </c>
      <c r="BD78" s="26">
        <f t="shared" si="153"/>
        <v>2</v>
      </c>
      <c r="BE78" s="26">
        <f t="shared" si="153"/>
        <v>-1</v>
      </c>
      <c r="BF78" s="26">
        <f t="shared" si="153"/>
        <v>0</v>
      </c>
    </row>
    <row r="79" spans="1:58" s="28" customFormat="1" ht="21.75" customHeight="1">
      <c r="A79" s="29"/>
      <c r="B79" s="29"/>
      <c r="C79" s="29"/>
      <c r="D79" s="29"/>
      <c r="E79" s="29"/>
      <c r="F79" s="29"/>
      <c r="G79" s="29"/>
      <c r="H79" s="29"/>
      <c r="I79" s="26">
        <f t="shared" si="150"/>
        <v>0</v>
      </c>
      <c r="J79" s="26">
        <f t="shared" si="150"/>
        <v>0</v>
      </c>
      <c r="K79" s="26">
        <f t="shared" si="150"/>
        <v>0</v>
      </c>
      <c r="L79" s="26">
        <f t="shared" si="150"/>
        <v>0</v>
      </c>
      <c r="M79" s="30" t="s">
        <v>3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 t="s">
        <v>3</v>
      </c>
      <c r="AE79" s="26">
        <f t="shared" si="151"/>
        <v>0</v>
      </c>
      <c r="AF79" s="26">
        <f t="shared" si="151"/>
        <v>0</v>
      </c>
      <c r="AG79" s="26">
        <f t="shared" si="151"/>
        <v>0</v>
      </c>
      <c r="AH79" s="26">
        <f t="shared" si="151"/>
        <v>0</v>
      </c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6">
        <f t="shared" si="152"/>
        <v>0</v>
      </c>
      <c r="AZ79" s="26">
        <f t="shared" si="152"/>
        <v>0</v>
      </c>
      <c r="BA79" s="26">
        <f t="shared" si="152"/>
        <v>0</v>
      </c>
      <c r="BB79" s="26">
        <f t="shared" si="152"/>
        <v>0</v>
      </c>
      <c r="BC79" s="26">
        <f t="shared" si="153"/>
        <v>0</v>
      </c>
      <c r="BD79" s="26">
        <f t="shared" si="153"/>
        <v>0</v>
      </c>
      <c r="BE79" s="26">
        <f t="shared" si="153"/>
        <v>0</v>
      </c>
      <c r="BF79" s="26">
        <f t="shared" si="153"/>
        <v>0</v>
      </c>
    </row>
    <row r="80" spans="1:58" s="20" customFormat="1" ht="19.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6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36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</row>
    <row r="81" spans="1:58" s="25" customFormat="1" ht="19.5" customHeight="1">
      <c r="A81" s="16">
        <f aca="true" t="shared" si="154" ref="A81:L81">A82</f>
        <v>0</v>
      </c>
      <c r="B81" s="16">
        <f t="shared" si="154"/>
        <v>0</v>
      </c>
      <c r="C81" s="16">
        <f t="shared" si="154"/>
        <v>0</v>
      </c>
      <c r="D81" s="16">
        <f t="shared" si="154"/>
        <v>0</v>
      </c>
      <c r="E81" s="16">
        <f t="shared" si="154"/>
        <v>0</v>
      </c>
      <c r="F81" s="16">
        <f t="shared" si="154"/>
        <v>0</v>
      </c>
      <c r="G81" s="16">
        <f t="shared" si="154"/>
        <v>0</v>
      </c>
      <c r="H81" s="16">
        <f t="shared" si="154"/>
        <v>0</v>
      </c>
      <c r="I81" s="16">
        <f t="shared" si="154"/>
        <v>0</v>
      </c>
      <c r="J81" s="16">
        <f t="shared" si="154"/>
        <v>0</v>
      </c>
      <c r="K81" s="16">
        <f t="shared" si="154"/>
        <v>0</v>
      </c>
      <c r="L81" s="16">
        <f t="shared" si="154"/>
        <v>0</v>
      </c>
      <c r="M81" s="17" t="s">
        <v>23</v>
      </c>
      <c r="N81" s="16">
        <f aca="true" t="shared" si="155" ref="N81:AC81">N82</f>
        <v>0</v>
      </c>
      <c r="O81" s="16">
        <f t="shared" si="155"/>
        <v>0</v>
      </c>
      <c r="P81" s="16">
        <f t="shared" si="155"/>
        <v>0</v>
      </c>
      <c r="Q81" s="16">
        <f t="shared" si="155"/>
        <v>0</v>
      </c>
      <c r="R81" s="16">
        <f t="shared" si="155"/>
        <v>2130</v>
      </c>
      <c r="S81" s="16">
        <f t="shared" si="155"/>
        <v>404</v>
      </c>
      <c r="T81" s="16">
        <f t="shared" si="155"/>
        <v>246</v>
      </c>
      <c r="U81" s="16">
        <f t="shared" si="155"/>
        <v>0</v>
      </c>
      <c r="V81" s="16">
        <f t="shared" si="155"/>
        <v>98</v>
      </c>
      <c r="W81" s="16">
        <f t="shared" si="155"/>
        <v>8</v>
      </c>
      <c r="X81" s="16">
        <f t="shared" si="155"/>
        <v>29</v>
      </c>
      <c r="Y81" s="16">
        <f t="shared" si="155"/>
        <v>0</v>
      </c>
      <c r="Z81" s="16">
        <f t="shared" si="155"/>
        <v>0</v>
      </c>
      <c r="AA81" s="16">
        <f t="shared" si="155"/>
        <v>0</v>
      </c>
      <c r="AB81" s="16">
        <f t="shared" si="155"/>
        <v>0</v>
      </c>
      <c r="AC81" s="16">
        <f t="shared" si="155"/>
        <v>0</v>
      </c>
      <c r="AD81" s="17" t="s">
        <v>23</v>
      </c>
      <c r="AE81" s="16">
        <f aca="true" t="shared" si="156" ref="AE81:BB81">AE82</f>
        <v>2228</v>
      </c>
      <c r="AF81" s="16">
        <f t="shared" si="156"/>
        <v>412</v>
      </c>
      <c r="AG81" s="16">
        <f t="shared" si="156"/>
        <v>275</v>
      </c>
      <c r="AH81" s="16">
        <f t="shared" si="156"/>
        <v>0</v>
      </c>
      <c r="AI81" s="16">
        <f t="shared" si="156"/>
        <v>0</v>
      </c>
      <c r="AJ81" s="16">
        <f t="shared" si="156"/>
        <v>0</v>
      </c>
      <c r="AK81" s="16">
        <f t="shared" si="156"/>
        <v>0</v>
      </c>
      <c r="AL81" s="16">
        <f t="shared" si="156"/>
        <v>0</v>
      </c>
      <c r="AM81" s="16">
        <f t="shared" si="156"/>
        <v>2403</v>
      </c>
      <c r="AN81" s="16">
        <f t="shared" si="156"/>
        <v>403</v>
      </c>
      <c r="AO81" s="16">
        <f t="shared" si="156"/>
        <v>269</v>
      </c>
      <c r="AP81" s="16">
        <f t="shared" si="156"/>
        <v>0</v>
      </c>
      <c r="AQ81" s="16">
        <f t="shared" si="156"/>
        <v>97</v>
      </c>
      <c r="AR81" s="16">
        <f t="shared" si="156"/>
        <v>20</v>
      </c>
      <c r="AS81" s="16">
        <f t="shared" si="156"/>
        <v>10</v>
      </c>
      <c r="AT81" s="16">
        <f t="shared" si="156"/>
        <v>0</v>
      </c>
      <c r="AU81" s="16">
        <f t="shared" si="156"/>
        <v>0</v>
      </c>
      <c r="AV81" s="16">
        <f t="shared" si="156"/>
        <v>0</v>
      </c>
      <c r="AW81" s="16">
        <f t="shared" si="156"/>
        <v>0</v>
      </c>
      <c r="AX81" s="16">
        <f t="shared" si="156"/>
        <v>0</v>
      </c>
      <c r="AY81" s="16">
        <f t="shared" si="156"/>
        <v>2500</v>
      </c>
      <c r="AZ81" s="16">
        <f t="shared" si="156"/>
        <v>423</v>
      </c>
      <c r="BA81" s="16">
        <f t="shared" si="156"/>
        <v>279</v>
      </c>
      <c r="BB81" s="16">
        <f t="shared" si="156"/>
        <v>0</v>
      </c>
      <c r="BC81" s="16">
        <f>BC83</f>
        <v>-272</v>
      </c>
      <c r="BD81" s="16">
        <f>BD82</f>
        <v>-11</v>
      </c>
      <c r="BE81" s="16">
        <f>BE83</f>
        <v>-4</v>
      </c>
      <c r="BF81" s="16">
        <f>BF82</f>
        <v>0</v>
      </c>
    </row>
    <row r="82" spans="1:58" s="20" customFormat="1" ht="21.75" customHeight="1">
      <c r="A82" s="15">
        <f aca="true" t="shared" si="157" ref="A82:L82">A83+A84</f>
        <v>0</v>
      </c>
      <c r="B82" s="15">
        <f t="shared" si="157"/>
        <v>0</v>
      </c>
      <c r="C82" s="15">
        <f t="shared" si="157"/>
        <v>0</v>
      </c>
      <c r="D82" s="15">
        <f t="shared" si="157"/>
        <v>0</v>
      </c>
      <c r="E82" s="15">
        <f t="shared" si="157"/>
        <v>0</v>
      </c>
      <c r="F82" s="15">
        <f t="shared" si="157"/>
        <v>0</v>
      </c>
      <c r="G82" s="15">
        <f t="shared" si="157"/>
        <v>0</v>
      </c>
      <c r="H82" s="15">
        <f t="shared" si="157"/>
        <v>0</v>
      </c>
      <c r="I82" s="15">
        <f t="shared" si="157"/>
        <v>0</v>
      </c>
      <c r="J82" s="15">
        <f t="shared" si="157"/>
        <v>0</v>
      </c>
      <c r="K82" s="15">
        <f t="shared" si="157"/>
        <v>0</v>
      </c>
      <c r="L82" s="15">
        <f t="shared" si="157"/>
        <v>0</v>
      </c>
      <c r="M82" s="58" t="s">
        <v>24</v>
      </c>
      <c r="N82" s="15">
        <f aca="true" t="shared" si="158" ref="N82:AC82">N83+N84</f>
        <v>0</v>
      </c>
      <c r="O82" s="15">
        <f t="shared" si="158"/>
        <v>0</v>
      </c>
      <c r="P82" s="15">
        <f t="shared" si="158"/>
        <v>0</v>
      </c>
      <c r="Q82" s="15">
        <f t="shared" si="158"/>
        <v>0</v>
      </c>
      <c r="R82" s="15">
        <f t="shared" si="158"/>
        <v>2130</v>
      </c>
      <c r="S82" s="15">
        <f t="shared" si="158"/>
        <v>404</v>
      </c>
      <c r="T82" s="15">
        <f t="shared" si="158"/>
        <v>246</v>
      </c>
      <c r="U82" s="15">
        <f t="shared" si="158"/>
        <v>0</v>
      </c>
      <c r="V82" s="15">
        <f t="shared" si="158"/>
        <v>98</v>
      </c>
      <c r="W82" s="15">
        <f t="shared" si="158"/>
        <v>8</v>
      </c>
      <c r="X82" s="15">
        <f t="shared" si="158"/>
        <v>29</v>
      </c>
      <c r="Y82" s="15">
        <f t="shared" si="158"/>
        <v>0</v>
      </c>
      <c r="Z82" s="15">
        <f t="shared" si="158"/>
        <v>0</v>
      </c>
      <c r="AA82" s="15">
        <f t="shared" si="158"/>
        <v>0</v>
      </c>
      <c r="AB82" s="15">
        <f t="shared" si="158"/>
        <v>0</v>
      </c>
      <c r="AC82" s="15">
        <f t="shared" si="158"/>
        <v>0</v>
      </c>
      <c r="AD82" s="58" t="s">
        <v>24</v>
      </c>
      <c r="AE82" s="15">
        <f aca="true" t="shared" si="159" ref="AE82:BF82">AE83+AE84</f>
        <v>2228</v>
      </c>
      <c r="AF82" s="15">
        <f t="shared" si="159"/>
        <v>412</v>
      </c>
      <c r="AG82" s="15">
        <f t="shared" si="159"/>
        <v>275</v>
      </c>
      <c r="AH82" s="15">
        <f t="shared" si="159"/>
        <v>0</v>
      </c>
      <c r="AI82" s="15">
        <f t="shared" si="159"/>
        <v>0</v>
      </c>
      <c r="AJ82" s="15">
        <f t="shared" si="159"/>
        <v>0</v>
      </c>
      <c r="AK82" s="15">
        <f t="shared" si="159"/>
        <v>0</v>
      </c>
      <c r="AL82" s="15">
        <f t="shared" si="159"/>
        <v>0</v>
      </c>
      <c r="AM82" s="15">
        <f t="shared" si="159"/>
        <v>2403</v>
      </c>
      <c r="AN82" s="15">
        <f t="shared" si="159"/>
        <v>403</v>
      </c>
      <c r="AO82" s="15">
        <f t="shared" si="159"/>
        <v>269</v>
      </c>
      <c r="AP82" s="15">
        <f t="shared" si="159"/>
        <v>0</v>
      </c>
      <c r="AQ82" s="15">
        <f t="shared" si="159"/>
        <v>97</v>
      </c>
      <c r="AR82" s="15">
        <f t="shared" si="159"/>
        <v>20</v>
      </c>
      <c r="AS82" s="15">
        <f t="shared" si="159"/>
        <v>10</v>
      </c>
      <c r="AT82" s="15">
        <f t="shared" si="159"/>
        <v>0</v>
      </c>
      <c r="AU82" s="15">
        <f t="shared" si="159"/>
        <v>0</v>
      </c>
      <c r="AV82" s="15">
        <f t="shared" si="159"/>
        <v>0</v>
      </c>
      <c r="AW82" s="15">
        <f t="shared" si="159"/>
        <v>0</v>
      </c>
      <c r="AX82" s="15">
        <f t="shared" si="159"/>
        <v>0</v>
      </c>
      <c r="AY82" s="15">
        <f t="shared" si="159"/>
        <v>2500</v>
      </c>
      <c r="AZ82" s="15">
        <f t="shared" si="159"/>
        <v>423</v>
      </c>
      <c r="BA82" s="15">
        <f t="shared" si="159"/>
        <v>279</v>
      </c>
      <c r="BB82" s="15">
        <f t="shared" si="159"/>
        <v>0</v>
      </c>
      <c r="BC82" s="15">
        <f t="shared" si="159"/>
        <v>-272</v>
      </c>
      <c r="BD82" s="15">
        <f t="shared" si="159"/>
        <v>-11</v>
      </c>
      <c r="BE82" s="15">
        <f t="shared" si="159"/>
        <v>-4</v>
      </c>
      <c r="BF82" s="15">
        <f t="shared" si="159"/>
        <v>0</v>
      </c>
    </row>
    <row r="83" spans="1:58" s="20" customFormat="1" ht="21.75" customHeight="1">
      <c r="A83" s="21"/>
      <c r="B83" s="21"/>
      <c r="C83" s="21"/>
      <c r="D83" s="21"/>
      <c r="E83" s="21"/>
      <c r="F83" s="21"/>
      <c r="G83" s="21"/>
      <c r="H83" s="21"/>
      <c r="I83" s="15">
        <f aca="true" t="shared" si="160" ref="I83:L84">A83-E83</f>
        <v>0</v>
      </c>
      <c r="J83" s="15">
        <f t="shared" si="160"/>
        <v>0</v>
      </c>
      <c r="K83" s="15">
        <f t="shared" si="160"/>
        <v>0</v>
      </c>
      <c r="L83" s="15">
        <f t="shared" si="160"/>
        <v>0</v>
      </c>
      <c r="M83" s="22" t="s">
        <v>2</v>
      </c>
      <c r="N83" s="21"/>
      <c r="O83" s="21"/>
      <c r="P83" s="21"/>
      <c r="Q83" s="21"/>
      <c r="R83" s="21">
        <v>2130</v>
      </c>
      <c r="S83" s="21">
        <v>404</v>
      </c>
      <c r="T83" s="21">
        <v>246</v>
      </c>
      <c r="U83" s="21"/>
      <c r="V83" s="21">
        <v>98</v>
      </c>
      <c r="W83" s="21">
        <v>8</v>
      </c>
      <c r="X83" s="21">
        <v>29</v>
      </c>
      <c r="Y83" s="21"/>
      <c r="Z83" s="21"/>
      <c r="AA83" s="21"/>
      <c r="AB83" s="21"/>
      <c r="AC83" s="21"/>
      <c r="AD83" s="53" t="s">
        <v>2</v>
      </c>
      <c r="AE83" s="15">
        <f aca="true" t="shared" si="161" ref="AE83:AH84">N83+R83+V83+Z83</f>
        <v>2228</v>
      </c>
      <c r="AF83" s="15">
        <f t="shared" si="161"/>
        <v>412</v>
      </c>
      <c r="AG83" s="15">
        <f t="shared" si="161"/>
        <v>275</v>
      </c>
      <c r="AH83" s="15">
        <f t="shared" si="161"/>
        <v>0</v>
      </c>
      <c r="AI83" s="21"/>
      <c r="AJ83" s="21"/>
      <c r="AK83" s="21"/>
      <c r="AL83" s="21"/>
      <c r="AM83" s="21">
        <v>2403</v>
      </c>
      <c r="AN83" s="21">
        <v>403</v>
      </c>
      <c r="AO83" s="21">
        <v>269</v>
      </c>
      <c r="AP83" s="21"/>
      <c r="AQ83" s="21">
        <v>97</v>
      </c>
      <c r="AR83" s="21">
        <v>20</v>
      </c>
      <c r="AS83" s="21">
        <v>10</v>
      </c>
      <c r="AT83" s="21"/>
      <c r="AU83" s="21"/>
      <c r="AV83" s="21"/>
      <c r="AW83" s="21"/>
      <c r="AX83" s="21"/>
      <c r="AY83" s="15">
        <f aca="true" t="shared" si="162" ref="AY83:BB84">AI83+AM83+AQ83+AU83</f>
        <v>2500</v>
      </c>
      <c r="AZ83" s="15">
        <f t="shared" si="162"/>
        <v>423</v>
      </c>
      <c r="BA83" s="15">
        <f t="shared" si="162"/>
        <v>279</v>
      </c>
      <c r="BB83" s="15">
        <f t="shared" si="162"/>
        <v>0</v>
      </c>
      <c r="BC83" s="15">
        <f aca="true" t="shared" si="163" ref="BC83:BF84">AE83-AY83</f>
        <v>-272</v>
      </c>
      <c r="BD83" s="15">
        <f t="shared" si="163"/>
        <v>-11</v>
      </c>
      <c r="BE83" s="15">
        <f t="shared" si="163"/>
        <v>-4</v>
      </c>
      <c r="BF83" s="15">
        <f t="shared" si="163"/>
        <v>0</v>
      </c>
    </row>
    <row r="84" spans="1:58" s="20" customFormat="1" ht="21.75" customHeight="1">
      <c r="A84" s="21"/>
      <c r="B84" s="21"/>
      <c r="C84" s="21"/>
      <c r="D84" s="21"/>
      <c r="E84" s="21"/>
      <c r="F84" s="21"/>
      <c r="G84" s="21"/>
      <c r="H84" s="21"/>
      <c r="I84" s="15">
        <f t="shared" si="160"/>
        <v>0</v>
      </c>
      <c r="J84" s="15">
        <f t="shared" si="160"/>
        <v>0</v>
      </c>
      <c r="K84" s="15">
        <f t="shared" si="160"/>
        <v>0</v>
      </c>
      <c r="L84" s="15">
        <f t="shared" si="160"/>
        <v>0</v>
      </c>
      <c r="M84" s="22" t="s">
        <v>3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2" t="s">
        <v>3</v>
      </c>
      <c r="AE84" s="15">
        <f t="shared" si="161"/>
        <v>0</v>
      </c>
      <c r="AF84" s="15">
        <f t="shared" si="161"/>
        <v>0</v>
      </c>
      <c r="AG84" s="15">
        <f t="shared" si="161"/>
        <v>0</v>
      </c>
      <c r="AH84" s="15">
        <f t="shared" si="161"/>
        <v>0</v>
      </c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5">
        <f t="shared" si="162"/>
        <v>0</v>
      </c>
      <c r="AZ84" s="15">
        <f t="shared" si="162"/>
        <v>0</v>
      </c>
      <c r="BA84" s="15">
        <f t="shared" si="162"/>
        <v>0</v>
      </c>
      <c r="BB84" s="15">
        <f t="shared" si="162"/>
        <v>0</v>
      </c>
      <c r="BC84" s="15">
        <f t="shared" si="163"/>
        <v>0</v>
      </c>
      <c r="BD84" s="15">
        <f t="shared" si="163"/>
        <v>0</v>
      </c>
      <c r="BE84" s="15">
        <f t="shared" si="163"/>
        <v>0</v>
      </c>
      <c r="BF84" s="15">
        <f t="shared" si="163"/>
        <v>0</v>
      </c>
    </row>
    <row r="85" spans="1:58" s="20" customFormat="1" ht="1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23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36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</row>
    <row r="86" spans="1:58" s="20" customFormat="1" ht="1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23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36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</row>
    <row r="87" spans="1:58" s="20" customFormat="1" ht="1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23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36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</row>
    <row r="88" spans="1:58" s="20" customFormat="1" ht="17.2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36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36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</row>
    <row r="89" spans="1:58" s="20" customFormat="1" ht="1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36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36"/>
      <c r="AE89" s="15">
        <f>N89+R89+V89+Z89</f>
        <v>0</v>
      </c>
      <c r="AF89" s="15">
        <f>O89+S89+W89+AA89</f>
        <v>0</v>
      </c>
      <c r="AG89" s="15">
        <f>P89+T89+X89+AB89</f>
        <v>0</v>
      </c>
      <c r="AH89" s="15">
        <f>Q89+U89+Y89+AC89</f>
        <v>0</v>
      </c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</row>
    <row r="90" spans="1:58" s="39" customFormat="1" ht="22.5" customHeight="1">
      <c r="A90" s="59">
        <f aca="true" t="shared" si="164" ref="A90:L90">A81+A76+A71+A51+A31+A14+A9</f>
        <v>2414</v>
      </c>
      <c r="B90" s="59">
        <f t="shared" si="164"/>
        <v>0</v>
      </c>
      <c r="C90" s="59">
        <f t="shared" si="164"/>
        <v>2202</v>
      </c>
      <c r="D90" s="59">
        <f t="shared" si="164"/>
        <v>0</v>
      </c>
      <c r="E90" s="59">
        <f t="shared" si="164"/>
        <v>2757</v>
      </c>
      <c r="F90" s="59">
        <f t="shared" si="164"/>
        <v>0</v>
      </c>
      <c r="G90" s="59">
        <f t="shared" si="164"/>
        <v>2316</v>
      </c>
      <c r="H90" s="59">
        <f t="shared" si="164"/>
        <v>0</v>
      </c>
      <c r="I90" s="59">
        <f t="shared" si="164"/>
        <v>-343</v>
      </c>
      <c r="J90" s="59">
        <f t="shared" si="164"/>
        <v>0</v>
      </c>
      <c r="K90" s="59">
        <f t="shared" si="164"/>
        <v>-114</v>
      </c>
      <c r="L90" s="59">
        <f t="shared" si="164"/>
        <v>0</v>
      </c>
      <c r="M90" s="60" t="s">
        <v>25</v>
      </c>
      <c r="N90" s="59">
        <f aca="true" t="shared" si="165" ref="N90:AC90">N81+N76+N71+N51+N31+N14+N9</f>
        <v>30625</v>
      </c>
      <c r="O90" s="59">
        <f t="shared" si="165"/>
        <v>937</v>
      </c>
      <c r="P90" s="59">
        <f t="shared" si="165"/>
        <v>37546</v>
      </c>
      <c r="Q90" s="59">
        <f t="shared" si="165"/>
        <v>2242</v>
      </c>
      <c r="R90" s="59">
        <f t="shared" si="165"/>
        <v>27863</v>
      </c>
      <c r="S90" s="59">
        <f t="shared" si="165"/>
        <v>726</v>
      </c>
      <c r="T90" s="59">
        <f t="shared" si="165"/>
        <v>11381</v>
      </c>
      <c r="U90" s="59">
        <f t="shared" si="165"/>
        <v>128</v>
      </c>
      <c r="V90" s="59">
        <f t="shared" si="165"/>
        <v>6476</v>
      </c>
      <c r="W90" s="59">
        <f t="shared" si="165"/>
        <v>123</v>
      </c>
      <c r="X90" s="59">
        <f t="shared" si="165"/>
        <v>2109</v>
      </c>
      <c r="Y90" s="59">
        <f t="shared" si="165"/>
        <v>131</v>
      </c>
      <c r="Z90" s="59">
        <f t="shared" si="165"/>
        <v>887</v>
      </c>
      <c r="AA90" s="59">
        <f t="shared" si="165"/>
        <v>21</v>
      </c>
      <c r="AB90" s="59">
        <f t="shared" si="165"/>
        <v>434</v>
      </c>
      <c r="AC90" s="59">
        <f t="shared" si="165"/>
        <v>12</v>
      </c>
      <c r="AD90" s="61" t="s">
        <v>26</v>
      </c>
      <c r="AE90" s="59">
        <f aca="true" t="shared" si="166" ref="AE90:BF90">AE81+AE76+AE71+AE51+AE31+AE14+AE9</f>
        <v>65851</v>
      </c>
      <c r="AF90" s="59">
        <f t="shared" si="166"/>
        <v>1807</v>
      </c>
      <c r="AG90" s="59">
        <f t="shared" si="166"/>
        <v>51470</v>
      </c>
      <c r="AH90" s="59">
        <f t="shared" si="166"/>
        <v>2513</v>
      </c>
      <c r="AI90" s="59">
        <f t="shared" si="166"/>
        <v>33132</v>
      </c>
      <c r="AJ90" s="59">
        <f t="shared" si="166"/>
        <v>1483</v>
      </c>
      <c r="AK90" s="59">
        <f t="shared" si="166"/>
        <v>34840</v>
      </c>
      <c r="AL90" s="59">
        <f t="shared" si="166"/>
        <v>1660</v>
      </c>
      <c r="AM90" s="59">
        <f t="shared" si="166"/>
        <v>27852</v>
      </c>
      <c r="AN90" s="59">
        <f t="shared" si="166"/>
        <v>753</v>
      </c>
      <c r="AO90" s="59">
        <f t="shared" si="166"/>
        <v>16599</v>
      </c>
      <c r="AP90" s="59">
        <f t="shared" si="166"/>
        <v>641</v>
      </c>
      <c r="AQ90" s="59">
        <f t="shared" si="166"/>
        <v>7231</v>
      </c>
      <c r="AR90" s="59">
        <f t="shared" si="166"/>
        <v>123</v>
      </c>
      <c r="AS90" s="59">
        <f t="shared" si="166"/>
        <v>1993</v>
      </c>
      <c r="AT90" s="59">
        <f t="shared" si="166"/>
        <v>89</v>
      </c>
      <c r="AU90" s="59">
        <f t="shared" si="166"/>
        <v>927</v>
      </c>
      <c r="AV90" s="59">
        <f t="shared" si="166"/>
        <v>26</v>
      </c>
      <c r="AW90" s="59">
        <f t="shared" si="166"/>
        <v>436</v>
      </c>
      <c r="AX90" s="59">
        <f t="shared" si="166"/>
        <v>7</v>
      </c>
      <c r="AY90" s="59">
        <f t="shared" si="166"/>
        <v>69142</v>
      </c>
      <c r="AZ90" s="59">
        <f t="shared" si="166"/>
        <v>2385</v>
      </c>
      <c r="BA90" s="59">
        <f t="shared" si="166"/>
        <v>53868</v>
      </c>
      <c r="BB90" s="59">
        <f t="shared" si="166"/>
        <v>2397</v>
      </c>
      <c r="BC90" s="59">
        <f t="shared" si="166"/>
        <v>-3291</v>
      </c>
      <c r="BD90" s="59">
        <f t="shared" si="166"/>
        <v>-578</v>
      </c>
      <c r="BE90" s="59">
        <f t="shared" si="166"/>
        <v>-2398</v>
      </c>
      <c r="BF90" s="59">
        <f t="shared" si="166"/>
        <v>116</v>
      </c>
    </row>
    <row r="91" spans="1:58" s="20" customFormat="1" ht="15" customHeight="1" thickBo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</row>
  </sheetData>
  <mergeCells count="54">
    <mergeCell ref="AY6:AZ6"/>
    <mergeCell ref="BA6:BB6"/>
    <mergeCell ref="BC6:BD6"/>
    <mergeCell ref="BE6:BF6"/>
    <mergeCell ref="AQ6:AR6"/>
    <mergeCell ref="AS6:AT6"/>
    <mergeCell ref="AU6:AV6"/>
    <mergeCell ref="AW6:AX6"/>
    <mergeCell ref="AI6:AJ6"/>
    <mergeCell ref="AK6:AL6"/>
    <mergeCell ref="AM6:AN6"/>
    <mergeCell ref="AO6:AP6"/>
    <mergeCell ref="Z6:AA6"/>
    <mergeCell ref="AB6:AC6"/>
    <mergeCell ref="AE6:AF6"/>
    <mergeCell ref="AG6:AH6"/>
    <mergeCell ref="R6:S6"/>
    <mergeCell ref="T6:U6"/>
    <mergeCell ref="V6:W6"/>
    <mergeCell ref="X6:Y6"/>
    <mergeCell ref="I6:J6"/>
    <mergeCell ref="K6:L6"/>
    <mergeCell ref="N6:O6"/>
    <mergeCell ref="P6:Q6"/>
    <mergeCell ref="A6:B6"/>
    <mergeCell ref="C6:D6"/>
    <mergeCell ref="E6:F6"/>
    <mergeCell ref="G6:H6"/>
    <mergeCell ref="AQ5:AT5"/>
    <mergeCell ref="AU5:AX5"/>
    <mergeCell ref="AY5:BB5"/>
    <mergeCell ref="BC5:BF5"/>
    <mergeCell ref="Z5:AC5"/>
    <mergeCell ref="AE5:AH5"/>
    <mergeCell ref="AI5:AL5"/>
    <mergeCell ref="AM5:AP5"/>
    <mergeCell ref="AE4:AH4"/>
    <mergeCell ref="AI4:AP4"/>
    <mergeCell ref="AQ4:BB4"/>
    <mergeCell ref="BC4:BF4"/>
    <mergeCell ref="A4:L4"/>
    <mergeCell ref="M4:M7"/>
    <mergeCell ref="N4:AC4"/>
    <mergeCell ref="AD4:AD7"/>
    <mergeCell ref="A5:D5"/>
    <mergeCell ref="E5:H5"/>
    <mergeCell ref="I5:L5"/>
    <mergeCell ref="N5:Q5"/>
    <mergeCell ref="R5:U5"/>
    <mergeCell ref="V5:Y5"/>
    <mergeCell ref="H2:M2"/>
    <mergeCell ref="N2:S2"/>
    <mergeCell ref="AI2:AP2"/>
    <mergeCell ref="AQ2:AV2"/>
  </mergeCells>
  <printOptions/>
  <pageMargins left="0.5511811023622047" right="0.5511811023622047" top="0.7086614173228347" bottom="0.5905511811023623" header="0.5118110236220472" footer="0.5118110236220472"/>
  <pageSetup horizontalDpi="600" verticalDpi="600" orientation="portrait" pageOrder="overThenDown" paperSize="9" scale="77" r:id="rId1"/>
  <rowBreaks count="1" manualBreakCount="1">
    <brk id="49" max="57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2010-04-22T11:37:38Z</cp:lastPrinted>
  <dcterms:created xsi:type="dcterms:W3CDTF">2008-04-18T01:18:25Z</dcterms:created>
  <dcterms:modified xsi:type="dcterms:W3CDTF">2010-04-22T11:37:40Z</dcterms:modified>
  <cp:category/>
  <cp:version/>
  <cp:contentType/>
  <cp:contentStatus/>
</cp:coreProperties>
</file>