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2" windowHeight="3636" activeTab="0"/>
  </bookViews>
  <sheets>
    <sheet name="103國營" sheetId="1" r:id="rId1"/>
  </sheets>
  <definedNames>
    <definedName name="_xlnm.Print_Area" localSheetId="0">'103國營'!$A$1:$Q$20</definedName>
  </definedNames>
  <calcPr fullCalcOnLoad="1"/>
</workbook>
</file>

<file path=xl/sharedStrings.xml><?xml version="1.0" encoding="utf-8"?>
<sst xmlns="http://schemas.openxmlformats.org/spreadsheetml/2006/main" count="61" uniqueCount="38">
  <si>
    <t>中 央 政 府</t>
  </si>
  <si>
    <t>年                          度</t>
  </si>
  <si>
    <t>合                   計</t>
  </si>
  <si>
    <t>小                 計</t>
  </si>
  <si>
    <t>乙、本年度決算數</t>
  </si>
  <si>
    <t>丙、本年度解庫數</t>
  </si>
  <si>
    <t>年                    度</t>
  </si>
  <si>
    <t>行  政  院  主  管</t>
  </si>
  <si>
    <t>中  央  銀  行</t>
  </si>
  <si>
    <t>丁、本年度註銷數</t>
  </si>
  <si>
    <t>驗算</t>
  </si>
  <si>
    <t>戊、本年度結欠數</t>
  </si>
  <si>
    <r>
      <t>臺</t>
    </r>
    <r>
      <rPr>
        <sz val="12"/>
        <rFont val="新細明體"/>
        <family val="1"/>
      </rPr>
      <t xml:space="preserve"> 灣 港 務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</si>
  <si>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</si>
  <si>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</si>
  <si>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</si>
  <si>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 xml:space="preserve">       中華民國</t>
  </si>
  <si>
    <t>單位：新臺幣元</t>
  </si>
  <si>
    <r>
      <t>臺灣金融控股
股份有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>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</si>
  <si>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 限    公   司</t>
    </r>
  </si>
  <si>
    <t>臺灣土地銀行
股份有限公司</t>
  </si>
  <si>
    <r>
      <t>財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>部</t>
    </r>
    <r>
      <rPr>
        <sz val="12"/>
        <rFont val="新細明體"/>
        <family val="1"/>
      </rPr>
      <t>印</t>
    </r>
    <r>
      <rPr>
        <sz val="12"/>
        <rFont val="新細明體"/>
        <family val="1"/>
      </rPr>
      <t>刷</t>
    </r>
    <r>
      <rPr>
        <sz val="12"/>
        <rFont val="新細明體"/>
        <family val="1"/>
      </rPr>
      <t>廠</t>
    </r>
  </si>
  <si>
    <r>
      <t>中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輸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</si>
  <si>
    <r>
      <t>臺灣菸酒股份
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</si>
  <si>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油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</si>
  <si>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</si>
  <si>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t>甲、上年度結欠數</t>
  </si>
  <si>
    <t>財　　　　　　　　　　　　政　　　　　　　　　　　　部　　　　　　　　　　　　主　　　　　　　　　　　　管</t>
  </si>
  <si>
    <t>經　　　　　濟　　　　　部　　　　　主　　　　　管</t>
  </si>
  <si>
    <t>交　　　　　通　　　　　部　　　　　主　　　　　管</t>
  </si>
  <si>
    <t xml:space="preserve"> 103年12月31日</t>
  </si>
  <si>
    <t xml:space="preserve">１０２ 年度 </t>
  </si>
  <si>
    <t xml:space="preserve">１０３年度 </t>
  </si>
  <si>
    <t xml:space="preserve">１０２年度 </t>
  </si>
  <si>
    <r>
      <t>１０２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</si>
  <si>
    <r>
      <t>１０３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</si>
  <si>
    <t xml:space="preserve"> 103年12月31日</t>
  </si>
  <si>
    <t>註：本表結欠數為負數者，係國營事業解繳股息紅利應退還數。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</si>
</sst>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  <numFmt numFmtId="183" formatCode="#,##0.00;\-#,##0.00;&quot;-&quot;"/>
    <numFmt numFmtId="184" formatCode="_-* #,##0.00_-;\-* #,##0.00_-;_-* &quot;_&quot;"/>
    <numFmt numFmtId="185" formatCode="#,##0.00;\-#,##0.00;&quot;_&quot;"/>
  </numFmts>
  <fonts count="15">
    <font>
      <sz val="12"/>
      <name val="新細明體"/>
      <family val="1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新細明體"/>
      <family val="1"/>
    </font>
    <font>
      <b/>
      <u val="single"/>
      <sz val="18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細明體"/>
      <family val="3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vertical="center" wrapText="1" indent="3"/>
    </xf>
    <xf numFmtId="0" fontId="3" fillId="0" borderId="1" xfId="0" applyFont="1" applyFill="1" applyBorder="1" applyAlignment="1">
      <alignment horizontal="distributed" vertical="center"/>
    </xf>
    <xf numFmtId="185" fontId="12" fillId="0" borderId="2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shrinkToFit="1"/>
    </xf>
    <xf numFmtId="0" fontId="0" fillId="0" borderId="5" xfId="0" applyFont="1" applyFill="1" applyBorder="1" applyAlignment="1" quotePrefix="1">
      <alignment horizontal="center" vertical="center" shrinkToFit="1"/>
    </xf>
    <xf numFmtId="0" fontId="0" fillId="0" borderId="5" xfId="0" applyFont="1" applyFill="1" applyBorder="1" applyAlignment="1" quotePrefix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3" fillId="0" borderId="1" xfId="0" applyFont="1" applyFill="1" applyBorder="1" applyAlignment="1" quotePrefix="1">
      <alignment horizontal="distributed" vertical="center"/>
    </xf>
    <xf numFmtId="185" fontId="11" fillId="0" borderId="2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185" fontId="1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12" fillId="0" borderId="7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185" fontId="12" fillId="0" borderId="7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vertical="center"/>
    </xf>
    <xf numFmtId="178" fontId="0" fillId="0" borderId="0" xfId="0" applyNumberFormat="1" applyFont="1" applyFill="1" applyAlignment="1">
      <alignment horizontal="center"/>
    </xf>
    <xf numFmtId="179" fontId="11" fillId="0" borderId="7" xfId="0" applyNumberFormat="1" applyFont="1" applyFill="1" applyBorder="1" applyAlignment="1">
      <alignment vertical="center"/>
    </xf>
    <xf numFmtId="177" fontId="11" fillId="0" borderId="2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43" fontId="5" fillId="0" borderId="0" xfId="15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distributed" shrinkToFit="1"/>
    </xf>
    <xf numFmtId="0" fontId="7" fillId="0" borderId="13" xfId="0" applyFont="1" applyFill="1" applyBorder="1" applyAlignment="1">
      <alignment horizontal="centerContinuous" vertical="distributed" shrinkToFit="1"/>
    </xf>
    <xf numFmtId="0" fontId="0" fillId="0" borderId="13" xfId="0" applyFont="1" applyFill="1" applyBorder="1" applyAlignment="1">
      <alignment horizontal="centerContinuous" vertical="distributed" shrinkToFit="1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 shrinkToFit="1"/>
    </xf>
    <xf numFmtId="0" fontId="0" fillId="0" borderId="12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/>
    </xf>
    <xf numFmtId="185" fontId="11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distributed"/>
    </xf>
    <xf numFmtId="0" fontId="0" fillId="0" borderId="6" xfId="0" applyFont="1" applyFill="1" applyBorder="1" applyAlignment="1" quotePrefix="1">
      <alignment horizontal="center" vertical="center" shrinkToFit="1"/>
    </xf>
    <xf numFmtId="0" fontId="0" fillId="0" borderId="15" xfId="0" applyFont="1" applyFill="1" applyBorder="1" applyAlignment="1" quotePrefix="1">
      <alignment horizontal="center" vertical="center" shrinkToFit="1"/>
    </xf>
    <xf numFmtId="0" fontId="0" fillId="0" borderId="16" xfId="0" applyFont="1" applyFill="1" applyBorder="1" applyAlignment="1" quotePrefix="1">
      <alignment horizontal="center" vertical="center" shrinkToFit="1"/>
    </xf>
    <xf numFmtId="0" fontId="0" fillId="0" borderId="12" xfId="0" applyFont="1" applyFill="1" applyBorder="1" applyAlignment="1" quotePrefix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="95" zoomScaleNormal="9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6.5"/>
  <cols>
    <col min="1" max="1" width="25.75390625" style="5" customWidth="1"/>
    <col min="2" max="4" width="21.25390625" style="5" customWidth="1"/>
    <col min="5" max="9" width="18.00390625" style="5" customWidth="1"/>
    <col min="10" max="10" width="25.625" style="5" customWidth="1"/>
    <col min="11" max="13" width="21.375" style="5" customWidth="1"/>
    <col min="14" max="17" width="22.25390625" style="5" customWidth="1"/>
    <col min="18" max="18" width="21.375" style="5" customWidth="1"/>
    <col min="19" max="16384" width="9.00390625" style="5" customWidth="1"/>
  </cols>
  <sheetData>
    <row r="1" spans="1:17" ht="15.75" customHeight="1">
      <c r="A1" s="65" t="s">
        <v>0</v>
      </c>
      <c r="B1" s="65"/>
      <c r="C1" s="65"/>
      <c r="D1" s="65"/>
      <c r="E1" s="64" t="s">
        <v>13</v>
      </c>
      <c r="F1" s="64"/>
      <c r="G1" s="64"/>
      <c r="H1" s="64"/>
      <c r="I1" s="4"/>
      <c r="J1" s="65" t="s">
        <v>0</v>
      </c>
      <c r="K1" s="65"/>
      <c r="L1" s="65"/>
      <c r="M1" s="65"/>
      <c r="N1" s="64" t="s">
        <v>13</v>
      </c>
      <c r="O1" s="64"/>
      <c r="P1" s="64"/>
      <c r="Q1" s="64"/>
    </row>
    <row r="2" spans="1:15" ht="24" customHeight="1">
      <c r="A2" s="6"/>
      <c r="B2" s="7"/>
      <c r="D2" s="8" t="s">
        <v>14</v>
      </c>
      <c r="E2" s="9" t="s">
        <v>15</v>
      </c>
      <c r="F2" s="10"/>
      <c r="G2" s="10"/>
      <c r="H2" s="10"/>
      <c r="I2" s="10"/>
      <c r="J2" s="6"/>
      <c r="K2" s="10"/>
      <c r="M2" s="8" t="s">
        <v>14</v>
      </c>
      <c r="N2" s="9" t="s">
        <v>15</v>
      </c>
      <c r="O2" s="9"/>
    </row>
    <row r="3" spans="1:17" s="17" customFormat="1" ht="21" customHeight="1" thickBot="1">
      <c r="A3" s="11"/>
      <c r="B3" s="12"/>
      <c r="C3" s="13"/>
      <c r="D3" s="14" t="s">
        <v>16</v>
      </c>
      <c r="E3" s="15" t="s">
        <v>30</v>
      </c>
      <c r="F3" s="13"/>
      <c r="G3" s="13"/>
      <c r="I3" s="16" t="s">
        <v>17</v>
      </c>
      <c r="J3" s="11"/>
      <c r="K3" s="13"/>
      <c r="M3" s="14" t="s">
        <v>16</v>
      </c>
      <c r="N3" s="15" t="s">
        <v>36</v>
      </c>
      <c r="O3" s="15"/>
      <c r="Q3" s="16" t="s">
        <v>17</v>
      </c>
    </row>
    <row r="4" spans="1:17" s="19" customFormat="1" ht="29.25" customHeight="1">
      <c r="A4" s="60" t="s">
        <v>6</v>
      </c>
      <c r="B4" s="18" t="s">
        <v>7</v>
      </c>
      <c r="C4" s="50" t="s">
        <v>27</v>
      </c>
      <c r="D4" s="51"/>
      <c r="E4" s="52"/>
      <c r="F4" s="52"/>
      <c r="G4" s="52"/>
      <c r="H4" s="52"/>
      <c r="I4" s="58"/>
      <c r="J4" s="60" t="s">
        <v>1</v>
      </c>
      <c r="K4" s="55" t="s">
        <v>28</v>
      </c>
      <c r="L4" s="53"/>
      <c r="M4" s="49"/>
      <c r="N4" s="55" t="s">
        <v>29</v>
      </c>
      <c r="O4" s="53"/>
      <c r="P4" s="54"/>
      <c r="Q4" s="62" t="s">
        <v>2</v>
      </c>
    </row>
    <row r="5" spans="1:17" s="19" customFormat="1" ht="35.25" customHeight="1">
      <c r="A5" s="61"/>
      <c r="B5" s="20" t="s">
        <v>8</v>
      </c>
      <c r="C5" s="21" t="s">
        <v>18</v>
      </c>
      <c r="D5" s="22" t="s">
        <v>19</v>
      </c>
      <c r="E5" s="21" t="s">
        <v>20</v>
      </c>
      <c r="F5" s="23" t="s">
        <v>21</v>
      </c>
      <c r="G5" s="23" t="s">
        <v>22</v>
      </c>
      <c r="H5" s="23" t="s">
        <v>23</v>
      </c>
      <c r="I5" s="59" t="s">
        <v>3</v>
      </c>
      <c r="J5" s="61"/>
      <c r="K5" s="22" t="s">
        <v>19</v>
      </c>
      <c r="L5" s="21" t="s">
        <v>24</v>
      </c>
      <c r="M5" s="20" t="s">
        <v>3</v>
      </c>
      <c r="N5" s="24" t="s">
        <v>25</v>
      </c>
      <c r="O5" s="24" t="s">
        <v>12</v>
      </c>
      <c r="P5" s="20" t="s">
        <v>3</v>
      </c>
      <c r="Q5" s="63"/>
    </row>
    <row r="6" spans="1:17" s="29" customFormat="1" ht="49.5" customHeight="1">
      <c r="A6" s="25" t="s">
        <v>26</v>
      </c>
      <c r="B6" s="26">
        <f aca="true" t="shared" si="0" ref="B6:H6">SUM(B7:B7)</f>
        <v>49213971940.869995</v>
      </c>
      <c r="C6" s="26">
        <f t="shared" si="0"/>
        <v>-172894238.9999998</v>
      </c>
      <c r="D6" s="26">
        <f t="shared" si="0"/>
        <v>279640155</v>
      </c>
      <c r="E6" s="26">
        <f t="shared" si="0"/>
        <v>0</v>
      </c>
      <c r="F6" s="26">
        <f t="shared" si="0"/>
        <v>28505732</v>
      </c>
      <c r="G6" s="27">
        <f t="shared" si="0"/>
        <v>4261485.849999994</v>
      </c>
      <c r="H6" s="28">
        <f t="shared" si="0"/>
        <v>3580080571.3</v>
      </c>
      <c r="I6" s="57">
        <f>SUM(I7:I7)</f>
        <v>3719593705.1500006</v>
      </c>
      <c r="J6" s="25" t="s">
        <v>26</v>
      </c>
      <c r="K6" s="26">
        <f>SUM(K7:K7)</f>
        <v>2351128688</v>
      </c>
      <c r="L6" s="26">
        <f>SUM(L7:L7)</f>
        <v>0</v>
      </c>
      <c r="M6" s="26">
        <f aca="true" t="shared" si="1" ref="M6:M17">SUM(K6:L6)</f>
        <v>2351128688</v>
      </c>
      <c r="N6" s="28">
        <f>SUM(N7:N7)</f>
        <v>0</v>
      </c>
      <c r="O6" s="26">
        <f>SUM(O7:O7)</f>
        <v>143845960</v>
      </c>
      <c r="P6" s="26">
        <f aca="true" t="shared" si="2" ref="P6:P17">SUM(N6:O6)</f>
        <v>143845960</v>
      </c>
      <c r="Q6" s="28">
        <f aca="true" t="shared" si="3" ref="Q6:Q17">B6+I6+M6+P6</f>
        <v>55428540294.02</v>
      </c>
    </row>
    <row r="7" spans="1:17" s="13" customFormat="1" ht="48" customHeight="1">
      <c r="A7" s="1" t="s">
        <v>34</v>
      </c>
      <c r="B7" s="3">
        <f>49212017070.95+1954869.92</f>
        <v>49213971940.869995</v>
      </c>
      <c r="C7" s="3">
        <f>-35019357.9299998-137874881.07</f>
        <v>-172894238.9999998</v>
      </c>
      <c r="D7" s="3">
        <v>279640155</v>
      </c>
      <c r="E7" s="3">
        <v>0</v>
      </c>
      <c r="F7" s="3">
        <v>28505732</v>
      </c>
      <c r="G7" s="30">
        <v>4261485.849999994</v>
      </c>
      <c r="H7" s="31">
        <f>3578101263.4+1979307.9</f>
        <v>3580080571.3</v>
      </c>
      <c r="I7" s="30">
        <f>SUM(C7:H7)</f>
        <v>3719593705.1500006</v>
      </c>
      <c r="J7" s="1" t="s">
        <v>31</v>
      </c>
      <c r="K7" s="3">
        <v>2351128688</v>
      </c>
      <c r="L7" s="3">
        <v>0</v>
      </c>
      <c r="M7" s="3">
        <v>2351128688</v>
      </c>
      <c r="N7" s="31">
        <v>0</v>
      </c>
      <c r="O7" s="3">
        <v>143845960</v>
      </c>
      <c r="P7" s="3">
        <v>143845960</v>
      </c>
      <c r="Q7" s="31">
        <v>55562480997.27001</v>
      </c>
    </row>
    <row r="8" spans="1:17" s="29" customFormat="1" ht="46.5" customHeight="1">
      <c r="A8" s="2" t="s">
        <v>4</v>
      </c>
      <c r="B8" s="26">
        <f aca="true" t="shared" si="4" ref="B8:H8">B9</f>
        <v>180046686641.67</v>
      </c>
      <c r="C8" s="26">
        <f t="shared" si="4"/>
        <v>3318776000</v>
      </c>
      <c r="D8" s="26">
        <f t="shared" si="4"/>
        <v>447424248</v>
      </c>
      <c r="E8" s="26">
        <f t="shared" si="4"/>
        <v>3832262000</v>
      </c>
      <c r="F8" s="27">
        <f t="shared" si="4"/>
        <v>90000000</v>
      </c>
      <c r="G8" s="27">
        <f t="shared" si="4"/>
        <v>176861517.42</v>
      </c>
      <c r="H8" s="28">
        <f t="shared" si="4"/>
        <v>9766389964.7</v>
      </c>
      <c r="I8" s="28">
        <f>SUM(I9:I9)</f>
        <v>17631713730.120003</v>
      </c>
      <c r="J8" s="2" t="s">
        <v>4</v>
      </c>
      <c r="K8" s="26">
        <f>K9</f>
        <v>3761805900</v>
      </c>
      <c r="L8" s="26">
        <f>L9</f>
        <v>0</v>
      </c>
      <c r="M8" s="26">
        <f t="shared" si="1"/>
        <v>3761805900</v>
      </c>
      <c r="N8" s="28">
        <f>N9</f>
        <v>6866130000</v>
      </c>
      <c r="O8" s="26">
        <f>O9</f>
        <v>1881379882</v>
      </c>
      <c r="P8" s="26">
        <f t="shared" si="2"/>
        <v>8747509882</v>
      </c>
      <c r="Q8" s="28">
        <f t="shared" si="3"/>
        <v>210187716153.79</v>
      </c>
    </row>
    <row r="9" spans="1:18" s="13" customFormat="1" ht="48" customHeight="1">
      <c r="A9" s="1" t="s">
        <v>32</v>
      </c>
      <c r="B9" s="34">
        <v>180046686641.67</v>
      </c>
      <c r="C9" s="34">
        <v>3318776000</v>
      </c>
      <c r="D9" s="3">
        <v>447424248</v>
      </c>
      <c r="E9" s="34">
        <v>3832262000</v>
      </c>
      <c r="F9" s="34">
        <v>90000000</v>
      </c>
      <c r="G9" s="31">
        <v>176861517.42</v>
      </c>
      <c r="H9" s="31">
        <v>9766389964.7</v>
      </c>
      <c r="I9" s="30">
        <f>SUM(C9:H9)</f>
        <v>17631713730.120003</v>
      </c>
      <c r="J9" s="1" t="s">
        <v>32</v>
      </c>
      <c r="K9" s="34">
        <v>3761805900</v>
      </c>
      <c r="L9" s="3">
        <v>0</v>
      </c>
      <c r="M9" s="34">
        <f t="shared" si="1"/>
        <v>3761805900</v>
      </c>
      <c r="N9" s="31">
        <v>6866130000</v>
      </c>
      <c r="O9" s="34">
        <v>1881379882</v>
      </c>
      <c r="P9" s="34">
        <f t="shared" si="2"/>
        <v>8747509882</v>
      </c>
      <c r="Q9" s="31">
        <f t="shared" si="3"/>
        <v>210187716153.79</v>
      </c>
      <c r="R9" s="35"/>
    </row>
    <row r="10" spans="1:17" s="29" customFormat="1" ht="48" customHeight="1">
      <c r="A10" s="2" t="s">
        <v>5</v>
      </c>
      <c r="B10" s="26">
        <f aca="true" t="shared" si="5" ref="B10:H10">SUM(B11:B12)</f>
        <v>180037106940.87</v>
      </c>
      <c r="C10" s="26">
        <f t="shared" si="5"/>
        <v>3053876761</v>
      </c>
      <c r="D10" s="26">
        <f t="shared" si="5"/>
        <v>279640155</v>
      </c>
      <c r="E10" s="26">
        <f t="shared" si="5"/>
        <v>3789922000</v>
      </c>
      <c r="F10" s="27">
        <f t="shared" si="5"/>
        <v>108505732</v>
      </c>
      <c r="G10" s="27">
        <f t="shared" si="5"/>
        <v>173521485.85</v>
      </c>
      <c r="H10" s="28">
        <f t="shared" si="5"/>
        <v>9749425571.3</v>
      </c>
      <c r="I10" s="28">
        <f>SUM(I11:I12)</f>
        <v>17154891705.15</v>
      </c>
      <c r="J10" s="2" t="s">
        <v>5</v>
      </c>
      <c r="K10" s="26">
        <f>SUM(K11:K12)</f>
        <v>2351128688</v>
      </c>
      <c r="L10" s="26">
        <f>SUM(L11:L12)</f>
        <v>0</v>
      </c>
      <c r="M10" s="26">
        <f t="shared" si="1"/>
        <v>2351128688</v>
      </c>
      <c r="N10" s="28">
        <f>SUM(N11:N12)</f>
        <v>6784628000</v>
      </c>
      <c r="O10" s="26">
        <f>SUM(O11:O12)</f>
        <v>1765458960</v>
      </c>
      <c r="P10" s="26">
        <f t="shared" si="2"/>
        <v>8550086960</v>
      </c>
      <c r="Q10" s="28">
        <f t="shared" si="3"/>
        <v>208093214294.02</v>
      </c>
    </row>
    <row r="11" spans="1:18" s="13" customFormat="1" ht="48" customHeight="1">
      <c r="A11" s="1" t="s">
        <v>34</v>
      </c>
      <c r="B11" s="3">
        <v>49213971940.87</v>
      </c>
      <c r="C11" s="3">
        <v>-172894239</v>
      </c>
      <c r="D11" s="3">
        <v>279640155</v>
      </c>
      <c r="E11" s="3"/>
      <c r="F11" s="3">
        <v>28505732</v>
      </c>
      <c r="G11" s="30">
        <v>4261485.849999994</v>
      </c>
      <c r="H11" s="31">
        <v>3580080571.3</v>
      </c>
      <c r="I11" s="30">
        <f aca="true" t="shared" si="6" ref="I11:I17">SUM(C11:H11)</f>
        <v>3719593705.15</v>
      </c>
      <c r="J11" s="1" t="s">
        <v>34</v>
      </c>
      <c r="K11" s="3">
        <v>2351128688</v>
      </c>
      <c r="L11" s="3">
        <v>0</v>
      </c>
      <c r="M11" s="3">
        <f t="shared" si="1"/>
        <v>2351128688</v>
      </c>
      <c r="N11" s="33">
        <v>0</v>
      </c>
      <c r="O11" s="3">
        <v>143845960</v>
      </c>
      <c r="P11" s="34">
        <f t="shared" si="2"/>
        <v>143845960</v>
      </c>
      <c r="Q11" s="31">
        <f t="shared" si="3"/>
        <v>55428540294.020004</v>
      </c>
      <c r="R11" s="36"/>
    </row>
    <row r="12" spans="1:18" s="13" customFormat="1" ht="48" customHeight="1">
      <c r="A12" s="1" t="s">
        <v>35</v>
      </c>
      <c r="B12" s="34">
        <v>130823135000</v>
      </c>
      <c r="C12" s="34">
        <v>3226771000</v>
      </c>
      <c r="D12" s="3"/>
      <c r="E12" s="34">
        <v>3789922000</v>
      </c>
      <c r="F12" s="34">
        <v>80000000</v>
      </c>
      <c r="G12" s="34">
        <v>169260000</v>
      </c>
      <c r="H12" s="31">
        <v>6169345000</v>
      </c>
      <c r="I12" s="30">
        <f t="shared" si="6"/>
        <v>13435298000</v>
      </c>
      <c r="J12" s="1" t="s">
        <v>35</v>
      </c>
      <c r="K12" s="3">
        <v>0</v>
      </c>
      <c r="L12" s="3">
        <v>0</v>
      </c>
      <c r="M12" s="3">
        <f t="shared" si="1"/>
        <v>0</v>
      </c>
      <c r="N12" s="33">
        <v>6784628000</v>
      </c>
      <c r="O12" s="3">
        <v>1621613000</v>
      </c>
      <c r="P12" s="3">
        <f t="shared" si="2"/>
        <v>8406241000</v>
      </c>
      <c r="Q12" s="33">
        <f t="shared" si="3"/>
        <v>152664674000</v>
      </c>
      <c r="R12" s="29"/>
    </row>
    <row r="13" spans="1:17" s="29" customFormat="1" ht="48" customHeight="1">
      <c r="A13" s="2" t="s">
        <v>9</v>
      </c>
      <c r="B13" s="26">
        <f aca="true" t="shared" si="7" ref="B13:H13">B14</f>
        <v>0</v>
      </c>
      <c r="C13" s="26">
        <f t="shared" si="7"/>
        <v>0</v>
      </c>
      <c r="D13" s="26">
        <f t="shared" si="7"/>
        <v>0</v>
      </c>
      <c r="E13" s="26">
        <f t="shared" si="7"/>
        <v>0</v>
      </c>
      <c r="F13" s="26">
        <f t="shared" si="7"/>
        <v>0</v>
      </c>
      <c r="G13" s="28">
        <f t="shared" si="7"/>
        <v>0</v>
      </c>
      <c r="H13" s="28">
        <f t="shared" si="7"/>
        <v>0</v>
      </c>
      <c r="I13" s="28">
        <f t="shared" si="6"/>
        <v>0</v>
      </c>
      <c r="J13" s="2" t="s">
        <v>9</v>
      </c>
      <c r="K13" s="26">
        <f>K14</f>
        <v>0</v>
      </c>
      <c r="L13" s="26">
        <f>L14</f>
        <v>0</v>
      </c>
      <c r="M13" s="26">
        <f t="shared" si="1"/>
        <v>0</v>
      </c>
      <c r="N13" s="28">
        <f>N14</f>
        <v>0</v>
      </c>
      <c r="O13" s="26">
        <f>O14</f>
        <v>0</v>
      </c>
      <c r="P13" s="26">
        <f t="shared" si="2"/>
        <v>0</v>
      </c>
      <c r="Q13" s="28">
        <f t="shared" si="3"/>
        <v>0</v>
      </c>
    </row>
    <row r="14" spans="1:18" s="13" customFormat="1" ht="48" customHeight="1">
      <c r="A14" s="1" t="s">
        <v>34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3">
        <v>0</v>
      </c>
      <c r="H14" s="33">
        <v>0</v>
      </c>
      <c r="I14" s="33">
        <f t="shared" si="6"/>
        <v>0</v>
      </c>
      <c r="J14" s="1" t="s">
        <v>34</v>
      </c>
      <c r="K14" s="3">
        <v>0</v>
      </c>
      <c r="L14" s="3">
        <v>0</v>
      </c>
      <c r="M14" s="3">
        <f t="shared" si="1"/>
        <v>0</v>
      </c>
      <c r="N14" s="33">
        <v>0</v>
      </c>
      <c r="O14" s="3">
        <v>0</v>
      </c>
      <c r="P14" s="3">
        <f t="shared" si="2"/>
        <v>0</v>
      </c>
      <c r="Q14" s="33">
        <f t="shared" si="3"/>
        <v>0</v>
      </c>
      <c r="R14" s="37" t="s">
        <v>10</v>
      </c>
    </row>
    <row r="15" spans="1:18" s="29" customFormat="1" ht="48" customHeight="1">
      <c r="A15" s="25" t="s">
        <v>11</v>
      </c>
      <c r="B15" s="26">
        <f aca="true" t="shared" si="8" ref="B15:H15">SUM(B16:B17)</f>
        <v>49223551641.67001</v>
      </c>
      <c r="C15" s="26">
        <f t="shared" si="8"/>
        <v>92005000</v>
      </c>
      <c r="D15" s="26">
        <f t="shared" si="8"/>
        <v>447424248</v>
      </c>
      <c r="E15" s="26">
        <f t="shared" si="8"/>
        <v>42340000</v>
      </c>
      <c r="F15" s="26">
        <f t="shared" si="8"/>
        <v>10000000</v>
      </c>
      <c r="G15" s="27">
        <f t="shared" si="8"/>
        <v>7601517.419999987</v>
      </c>
      <c r="H15" s="38">
        <f t="shared" si="8"/>
        <v>3597044964.700001</v>
      </c>
      <c r="I15" s="27">
        <f>I16+I17</f>
        <v>4196415730.120001</v>
      </c>
      <c r="J15" s="25" t="s">
        <v>11</v>
      </c>
      <c r="K15" s="39">
        <f>SUM(K16:K17)</f>
        <v>3761805900</v>
      </c>
      <c r="L15" s="26">
        <f>SUM(L16:L17)</f>
        <v>0</v>
      </c>
      <c r="M15" s="39">
        <f t="shared" si="1"/>
        <v>3761805900</v>
      </c>
      <c r="N15" s="28">
        <f>SUM(N16:N17)</f>
        <v>81502000</v>
      </c>
      <c r="O15" s="40">
        <f>SUM(O16:O17)</f>
        <v>259766882</v>
      </c>
      <c r="P15" s="26">
        <f t="shared" si="2"/>
        <v>341268882</v>
      </c>
      <c r="Q15" s="27">
        <f t="shared" si="3"/>
        <v>57523042153.790016</v>
      </c>
      <c r="R15" s="41">
        <f>Q6+Q8-Q10-Q13</f>
        <v>57523042153.79001</v>
      </c>
    </row>
    <row r="16" spans="1:18" s="13" customFormat="1" ht="48" customHeight="1">
      <c r="A16" s="1" t="s">
        <v>33</v>
      </c>
      <c r="B16" s="3">
        <f aca="true" t="shared" si="9" ref="B16:H16">B7-B11</f>
        <v>0</v>
      </c>
      <c r="C16" s="3">
        <f t="shared" si="9"/>
        <v>0</v>
      </c>
      <c r="D16" s="3">
        <f t="shared" si="9"/>
        <v>0</v>
      </c>
      <c r="E16" s="3">
        <f t="shared" si="9"/>
        <v>0</v>
      </c>
      <c r="F16" s="3">
        <f t="shared" si="9"/>
        <v>0</v>
      </c>
      <c r="G16" s="33">
        <f t="shared" si="9"/>
        <v>0</v>
      </c>
      <c r="H16" s="33">
        <f t="shared" si="9"/>
        <v>0</v>
      </c>
      <c r="I16" s="33">
        <f t="shared" si="6"/>
        <v>0</v>
      </c>
      <c r="J16" s="1" t="s">
        <v>34</v>
      </c>
      <c r="K16" s="33">
        <f>K7-K11</f>
        <v>0</v>
      </c>
      <c r="L16" s="3">
        <f>L7-L11</f>
        <v>0</v>
      </c>
      <c r="M16" s="3">
        <f t="shared" si="1"/>
        <v>0</v>
      </c>
      <c r="N16" s="33">
        <f>N7-N11</f>
        <v>0</v>
      </c>
      <c r="O16" s="33">
        <f>O7-O11</f>
        <v>0</v>
      </c>
      <c r="P16" s="3">
        <f t="shared" si="2"/>
        <v>0</v>
      </c>
      <c r="Q16" s="33">
        <f t="shared" si="3"/>
        <v>0</v>
      </c>
      <c r="R16" s="41"/>
    </row>
    <row r="17" spans="1:18" s="13" customFormat="1" ht="48" customHeight="1">
      <c r="A17" s="1" t="s">
        <v>35</v>
      </c>
      <c r="B17" s="3">
        <f aca="true" t="shared" si="10" ref="B17:H17">B9-B12</f>
        <v>49223551641.67001</v>
      </c>
      <c r="C17" s="3">
        <f t="shared" si="10"/>
        <v>92005000</v>
      </c>
      <c r="D17" s="3">
        <f t="shared" si="10"/>
        <v>447424248</v>
      </c>
      <c r="E17" s="3">
        <f t="shared" si="10"/>
        <v>42340000</v>
      </c>
      <c r="F17" s="3">
        <f t="shared" si="10"/>
        <v>10000000</v>
      </c>
      <c r="G17" s="30">
        <f t="shared" si="10"/>
        <v>7601517.419999987</v>
      </c>
      <c r="H17" s="30">
        <f t="shared" si="10"/>
        <v>3597044964.700001</v>
      </c>
      <c r="I17" s="31">
        <f t="shared" si="6"/>
        <v>4196415730.120001</v>
      </c>
      <c r="J17" s="1" t="s">
        <v>35</v>
      </c>
      <c r="K17" s="32">
        <f>K9-K12</f>
        <v>3761805900</v>
      </c>
      <c r="L17" s="3">
        <f>L9-L12</f>
        <v>0</v>
      </c>
      <c r="M17" s="34">
        <f t="shared" si="1"/>
        <v>3761805900</v>
      </c>
      <c r="N17" s="33">
        <f>N9-N12</f>
        <v>81502000</v>
      </c>
      <c r="O17" s="32">
        <f>O9-O12</f>
        <v>259766882</v>
      </c>
      <c r="P17" s="3">
        <f t="shared" si="2"/>
        <v>341268882</v>
      </c>
      <c r="Q17" s="31">
        <f t="shared" si="3"/>
        <v>57523042153.790016</v>
      </c>
      <c r="R17" s="41">
        <f>Q9-Q12</f>
        <v>57523042153.79001</v>
      </c>
    </row>
    <row r="18" spans="1:18" s="17" customFormat="1" ht="15" customHeight="1" thickBot="1">
      <c r="A18" s="42"/>
      <c r="B18" s="43"/>
      <c r="C18" s="43"/>
      <c r="D18" s="43"/>
      <c r="E18" s="43"/>
      <c r="F18" s="43"/>
      <c r="G18" s="43"/>
      <c r="H18" s="44"/>
      <c r="I18" s="44"/>
      <c r="J18" s="42"/>
      <c r="K18" s="43"/>
      <c r="L18" s="43"/>
      <c r="M18" s="43"/>
      <c r="N18" s="44"/>
      <c r="O18" s="43"/>
      <c r="P18" s="43"/>
      <c r="Q18" s="44"/>
      <c r="R18" s="41"/>
    </row>
    <row r="19" spans="1:17" ht="18.75" customHeight="1">
      <c r="A19" s="56" t="s">
        <v>37</v>
      </c>
      <c r="B19" s="45"/>
      <c r="C19" s="45"/>
      <c r="D19" s="45"/>
      <c r="E19" s="45"/>
      <c r="F19" s="45"/>
      <c r="G19" s="45"/>
      <c r="H19" s="45"/>
      <c r="I19" s="45"/>
      <c r="K19" s="45"/>
      <c r="L19" s="46"/>
      <c r="M19" s="46"/>
      <c r="N19" s="45"/>
      <c r="O19" s="45"/>
      <c r="P19" s="45"/>
      <c r="Q19" s="47"/>
    </row>
    <row r="20" spans="1:17" ht="15" customHeight="1">
      <c r="A20" s="56"/>
      <c r="B20" s="45"/>
      <c r="C20" s="45"/>
      <c r="D20" s="45"/>
      <c r="E20" s="45"/>
      <c r="F20" s="45"/>
      <c r="G20" s="45"/>
      <c r="H20" s="45"/>
      <c r="I20" s="45"/>
      <c r="K20" s="45"/>
      <c r="L20" s="45"/>
      <c r="M20" s="45"/>
      <c r="N20" s="45"/>
      <c r="O20" s="45"/>
      <c r="P20" s="45"/>
      <c r="Q20" s="45"/>
    </row>
    <row r="21" spans="2:17" ht="42" customHeight="1">
      <c r="B21" s="45"/>
      <c r="C21" s="45"/>
      <c r="D21" s="45"/>
      <c r="E21" s="45"/>
      <c r="F21" s="45"/>
      <c r="G21" s="45"/>
      <c r="H21" s="45"/>
      <c r="I21" s="45"/>
      <c r="K21" s="45"/>
      <c r="L21" s="45"/>
      <c r="M21" s="45"/>
      <c r="N21" s="45"/>
      <c r="O21" s="45"/>
      <c r="P21" s="45"/>
      <c r="Q21" s="48"/>
    </row>
    <row r="22" ht="42" customHeight="1">
      <c r="Q22" s="45"/>
    </row>
    <row r="23" ht="42" customHeight="1">
      <c r="Q23" s="45"/>
    </row>
    <row r="24" ht="42" customHeight="1">
      <c r="Q24" s="45"/>
    </row>
    <row r="25" ht="42" customHeight="1">
      <c r="Q25" s="45"/>
    </row>
    <row r="26" ht="42" customHeight="1">
      <c r="Q26" s="45"/>
    </row>
    <row r="27" ht="42" customHeight="1">
      <c r="Q27" s="45"/>
    </row>
    <row r="28" ht="42" customHeight="1">
      <c r="Q28" s="45"/>
    </row>
    <row r="29" ht="42" customHeight="1">
      <c r="Q29" s="45"/>
    </row>
    <row r="30" ht="42" customHeight="1">
      <c r="Q30" s="45"/>
    </row>
    <row r="31" ht="42" customHeight="1">
      <c r="Q31" s="45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7">
    <mergeCell ref="A4:A5"/>
    <mergeCell ref="J4:J5"/>
    <mergeCell ref="Q4:Q5"/>
    <mergeCell ref="E1:H1"/>
    <mergeCell ref="A1:D1"/>
    <mergeCell ref="J1:M1"/>
    <mergeCell ref="N1:Q1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user</cp:lastModifiedBy>
  <cp:lastPrinted>2015-04-15T09:24:12Z</cp:lastPrinted>
  <dcterms:created xsi:type="dcterms:W3CDTF">1998-07-21T01:41:16Z</dcterms:created>
  <dcterms:modified xsi:type="dcterms:W3CDTF">2015-04-26T01:16:38Z</dcterms:modified>
  <cp:category/>
  <cp:version/>
  <cp:contentType/>
  <cp:contentStatus/>
</cp:coreProperties>
</file>