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'(102)出納終結報告定稿'!$A$1:$J$86</definedName>
    <definedName name="_xlnm.Print_Area" localSheetId="0">'出納終結報告定稿5010印表機'!$A$1:$J$80</definedName>
    <definedName name="Print_Area_MI" localSheetId="1">'(102)出納終結報告定稿'!$A$4:$J$83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<sst xmlns="http://schemas.openxmlformats.org/spreadsheetml/2006/main" count="229" uniqueCount="180">
  <si>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</si>
  <si>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</si>
  <si>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</si>
  <si>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</si>
  <si>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</si>
  <si>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</si>
  <si>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</si>
  <si>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</si>
  <si>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</si>
  <si>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</si>
  <si>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</si>
  <si>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</si>
  <si>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</si>
  <si>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</si>
  <si>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</si>
  <si>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</si>
  <si>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</si>
  <si>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</si>
  <si>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</si>
  <si>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</si>
  <si>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</si>
  <si>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</si>
  <si>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</si>
  <si>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</si>
  <si>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</si>
  <si>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</si>
  <si>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</si>
  <si>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</si>
  <si>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</si>
  <si>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</si>
  <si>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</si>
  <si>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</si>
  <si>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</si>
  <si>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</si>
  <si>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</si>
  <si>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</si>
  <si>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</si>
  <si>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</si>
  <si>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</si>
  <si>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</si>
  <si>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</si>
  <si>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</si>
  <si>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</si>
  <si>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</si>
  <si>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</si>
  <si>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</si>
  <si>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</si>
  <si>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</si>
  <si>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</si>
  <si>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</si>
  <si>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</si>
  <si>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</si>
  <si>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</si>
  <si>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</si>
  <si>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</si>
  <si>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</si>
  <si>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</si>
  <si>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</si>
  <si>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</si>
  <si>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</si>
  <si>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</si>
  <si>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</si>
  <si>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</si>
  <si>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</si>
  <si>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</si>
  <si>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</si>
  <si>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</si>
  <si>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</si>
  <si>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</si>
  <si>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</si>
  <si>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</si>
  <si>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</si>
  <si>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</si>
  <si>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</si>
  <si>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</si>
  <si>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</si>
  <si>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</si>
  <si>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</si>
  <si>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</si>
  <si>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</si>
  <si>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</si>
  <si>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</si>
  <si>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</si>
  <si>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</si>
  <si>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</si>
  <si>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</si>
  <si>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</si>
  <si>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</si>
  <si>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</si>
  <si>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</si>
  <si>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</si>
  <si>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</si>
  <si>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</si>
  <si>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</si>
  <si>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</si>
  <si>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</si>
  <si>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</si>
  <si>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</si>
  <si>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</si>
  <si>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</si>
  <si>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</si>
  <si>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流域綜合治理計畫第1期
特別決算</t>
  </si>
  <si>
    <t>易淹水地區水患治理計畫
第3期特別決算</t>
  </si>
  <si>
    <t>債 務 償 還 支 出</t>
  </si>
  <si>
    <t>國庫年度出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</si>
  <si>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</si>
  <si>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</si>
  <si>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 xml:space="preserve"> 104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</si>
  <si>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</si>
  <si>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</si>
  <si>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</si>
  <si>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</si>
  <si>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</si>
  <si>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</si>
  <si>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</si>
  <si>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</si>
  <si>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</si>
  <si>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</si>
  <si>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</si>
  <si>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</si>
  <si>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</si>
  <si>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</si>
  <si>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</si>
  <si>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</si>
  <si>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</si>
  <si>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</si>
  <si>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</si>
  <si>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</si>
  <si>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</si>
  <si>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</si>
  <si>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</si>
  <si>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</si>
  <si>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</si>
  <si>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</si>
  <si>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</si>
  <si>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</si>
  <si>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</si>
  <si>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</si>
  <si>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</si>
  <si>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</si>
  <si>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>－</t>
  </si>
  <si>
    <t xml:space="preserve">  勞動部主管</t>
  </si>
  <si>
    <t>　其他收入</t>
  </si>
  <si>
    <t>　蒙藏委員會主管</t>
  </si>
  <si>
    <t>本年度收入小計</t>
  </si>
  <si>
    <t>　僑務委員會主管</t>
  </si>
  <si>
    <t>　原子能委員會主管</t>
  </si>
  <si>
    <t>　農業委員會主管</t>
  </si>
  <si>
    <t>　衛生福利部主管</t>
  </si>
  <si>
    <t>收回以前年度經費賸餘</t>
  </si>
  <si>
    <t>　環境保護署主管</t>
  </si>
  <si>
    <t>以前年度收入小計</t>
  </si>
  <si>
    <t xml:space="preserve">  文化部主管</t>
  </si>
  <si>
    <t>　海岸巡防署主管</t>
  </si>
  <si>
    <t>國軍老舊眷村改建特別決算</t>
  </si>
  <si>
    <t>　科技部主管</t>
  </si>
  <si>
    <t>流域綜合治理計畫第1期
特別決算</t>
  </si>
  <si>
    <t xml:space="preserve">  金融監督管理委員會主管</t>
  </si>
  <si>
    <t>特別決算收入小計</t>
  </si>
  <si>
    <t>　國軍退除役官兵輔導委員
　會主管</t>
  </si>
  <si>
    <t>　省市地方政府</t>
  </si>
  <si>
    <t>總決算－以前年度</t>
  </si>
  <si>
    <t>　災害準備金</t>
  </si>
  <si>
    <r>
      <t>石門水庫及其集水區整治計畫第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期特別決算</t>
    </r>
  </si>
  <si>
    <t>　第二預備金</t>
  </si>
  <si>
    <r>
      <t>石門水庫及其集水區整治計畫第2</t>
    </r>
    <r>
      <rPr>
        <sz val="10"/>
        <color indexed="8"/>
        <rFont val="細明體"/>
        <family val="3"/>
      </rPr>
      <t>期特別決算</t>
    </r>
  </si>
  <si>
    <t>本年度支出小計</t>
  </si>
  <si>
    <t>振興經濟擴大公共建設
特別決算（100年度）</t>
  </si>
  <si>
    <t>莫拉克颱風災後重建
特別決算</t>
  </si>
  <si>
    <t>以前年度支出小計</t>
  </si>
  <si>
    <t>易淹水地區水患治理計畫
第3期特別決算</t>
  </si>
  <si>
    <t>債務舉借收入小計</t>
  </si>
  <si>
    <t>基隆河整體治理計畫
（前期計畫）特別決算</t>
  </si>
  <si>
    <t>－</t>
  </si>
  <si>
    <t>支出合計</t>
  </si>
  <si>
    <t>收支餘絀</t>
  </si>
  <si>
    <t>上年度國庫結存數</t>
  </si>
  <si>
    <t>本年度發行國庫券及
短期借款淨減少舉借數</t>
  </si>
  <si>
    <t>特種基金淨增加
保管款存放餘額</t>
  </si>
  <si>
    <t>各機關淨減少
保管款存放餘額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</si>
</sst>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</numFmts>
  <fonts count="31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b/>
      <sz val="9"/>
      <color indexed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" xfId="0" applyNumberFormat="1" applyFont="1" applyBorder="1" applyAlignment="1" applyProtection="1">
      <alignment horizontal="center" vertical="center"/>
      <protection/>
    </xf>
    <xf numFmtId="39" fontId="16" fillId="0" borderId="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3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177" fontId="22" fillId="0" borderId="4" xfId="0" applyNumberFormat="1" applyFont="1" applyBorder="1" applyAlignment="1" applyProtection="1">
      <alignment horizontal="right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/>
    </xf>
    <xf numFmtId="177" fontId="20" fillId="0" borderId="4" xfId="0" applyNumberFormat="1" applyFont="1" applyBorder="1" applyAlignment="1" applyProtection="1">
      <alignment horizontal="right"/>
      <protection/>
    </xf>
    <xf numFmtId="0" fontId="20" fillId="0" borderId="4" xfId="0" applyFont="1" applyBorder="1" applyAlignment="1">
      <alignment/>
    </xf>
    <xf numFmtId="0" fontId="19" fillId="0" borderId="6" xfId="0" applyFont="1" applyBorder="1" applyAlignment="1">
      <alignment horizontal="left" vertical="center" wrapText="1"/>
    </xf>
    <xf numFmtId="177" fontId="20" fillId="0" borderId="6" xfId="0" applyNumberFormat="1" applyFont="1" applyBorder="1" applyAlignment="1">
      <alignment vertical="center"/>
    </xf>
    <xf numFmtId="177" fontId="20" fillId="0" borderId="5" xfId="0" applyNumberFormat="1" applyFont="1" applyBorder="1" applyAlignment="1" applyProtection="1">
      <alignment vertical="center"/>
      <protection/>
    </xf>
    <xf numFmtId="39" fontId="19" fillId="0" borderId="6" xfId="0" applyNumberFormat="1" applyFont="1" applyBorder="1" applyAlignment="1" applyProtection="1">
      <alignment horizontal="distributed" vertical="center"/>
      <protection/>
    </xf>
    <xf numFmtId="49" fontId="19" fillId="0" borderId="6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7" xfId="0" applyNumberFormat="1" applyFont="1" applyBorder="1" applyAlignment="1" applyProtection="1">
      <alignment horizontal="right"/>
      <protection/>
    </xf>
    <xf numFmtId="177" fontId="20" fillId="0" borderId="8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77" fontId="20" fillId="0" borderId="5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6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left" vertical="center"/>
      <protection/>
    </xf>
    <xf numFmtId="39" fontId="19" fillId="0" borderId="6" xfId="0" applyNumberFormat="1" applyFont="1" applyBorder="1" applyAlignment="1" applyProtection="1" quotePrefix="1">
      <alignment horizontal="distributed"/>
      <protection/>
    </xf>
    <xf numFmtId="39" fontId="20" fillId="0" borderId="5" xfId="0" applyNumberFormat="1" applyFont="1" applyBorder="1" applyAlignment="1" applyProtection="1">
      <alignment vertical="center"/>
      <protection/>
    </xf>
    <xf numFmtId="39" fontId="20" fillId="0" borderId="6" xfId="0" applyNumberFormat="1" applyFont="1" applyBorder="1" applyAlignment="1" applyProtection="1">
      <alignment vertical="center"/>
      <protection/>
    </xf>
    <xf numFmtId="181" fontId="20" fillId="0" borderId="5" xfId="0" applyNumberFormat="1" applyFont="1" applyBorder="1" applyAlignment="1">
      <alignment vertical="center"/>
    </xf>
    <xf numFmtId="183" fontId="20" fillId="0" borderId="5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 vertical="center"/>
    </xf>
    <xf numFmtId="39" fontId="26" fillId="0" borderId="6" xfId="0" applyNumberFormat="1" applyFont="1" applyBorder="1" applyAlignment="1" applyProtection="1">
      <alignment horizontal="distributed" vertical="center" shrinkToFit="1"/>
      <protection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9" fontId="20" fillId="0" borderId="8" xfId="0" applyNumberFormat="1" applyFont="1" applyBorder="1" applyAlignment="1" applyProtection="1">
      <alignment vertical="center"/>
      <protection/>
    </xf>
    <xf numFmtId="39" fontId="21" fillId="0" borderId="11" xfId="0" applyNumberFormat="1" applyFont="1" applyBorder="1" applyAlignment="1" applyProtection="1">
      <alignment horizontal="distributed" vertical="center" shrinkToFit="1"/>
      <protection/>
    </xf>
    <xf numFmtId="177" fontId="22" fillId="0" borderId="8" xfId="0" applyNumberFormat="1" applyFont="1" applyBorder="1" applyAlignment="1" applyProtection="1">
      <alignment horizontal="right" vertical="center"/>
      <protection/>
    </xf>
    <xf numFmtId="183" fontId="22" fillId="0" borderId="8" xfId="0" applyNumberFormat="1" applyFont="1" applyBorder="1" applyAlignment="1" applyProtection="1">
      <alignment horizontal="right" vertical="center"/>
      <protection/>
    </xf>
    <xf numFmtId="177" fontId="22" fillId="0" borderId="12" xfId="0" applyNumberFormat="1" applyFont="1" applyBorder="1" applyAlignment="1" applyProtection="1">
      <alignment horizontal="right" vertical="center"/>
      <protection/>
    </xf>
    <xf numFmtId="177" fontId="27" fillId="0" borderId="4" xfId="0" applyNumberFormat="1" applyFont="1" applyBorder="1" applyAlignment="1" applyProtection="1">
      <alignment horizontal="right" vertical="center"/>
      <protection/>
    </xf>
    <xf numFmtId="177" fontId="29" fillId="0" borderId="4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39" fontId="20" fillId="0" borderId="4" xfId="0" applyNumberFormat="1" applyFont="1" applyBorder="1" applyAlignment="1" applyProtection="1">
      <alignment vertical="center"/>
      <protection/>
    </xf>
    <xf numFmtId="39" fontId="20" fillId="0" borderId="7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177" fontId="20" fillId="0" borderId="7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177" fontId="20" fillId="0" borderId="5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77" fontId="20" fillId="0" borderId="5" xfId="0" applyNumberFormat="1" applyFont="1" applyBorder="1" applyAlignment="1" applyProtection="1">
      <alignment horizontal="right"/>
      <protection/>
    </xf>
    <xf numFmtId="177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distributed" vertical="center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6" fillId="0" borderId="7" xfId="0" applyFont="1" applyBorder="1" applyAlignment="1">
      <alignment/>
    </xf>
    <xf numFmtId="177" fontId="22" fillId="0" borderId="7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left" vertical="center"/>
      <protection/>
    </xf>
    <xf numFmtId="39" fontId="19" fillId="0" borderId="0" xfId="0" applyNumberFormat="1" applyFont="1" applyBorder="1" applyAlignment="1" applyProtection="1" quotePrefix="1">
      <alignment horizontal="distributed"/>
      <protection/>
    </xf>
    <xf numFmtId="177" fontId="22" fillId="0" borderId="0" xfId="0" applyNumberFormat="1" applyFont="1" applyBorder="1" applyAlignment="1" applyProtection="1">
      <alignment horizontal="right" vertical="center"/>
      <protection/>
    </xf>
    <xf numFmtId="39" fontId="19" fillId="0" borderId="5" xfId="0" applyNumberFormat="1" applyFont="1" applyBorder="1" applyAlignment="1" applyProtection="1">
      <alignment horizontal="distributed"/>
      <protection/>
    </xf>
    <xf numFmtId="39" fontId="26" fillId="0" borderId="0" xfId="0" applyNumberFormat="1" applyFont="1" applyBorder="1" applyAlignment="1" applyProtection="1">
      <alignment horizontal="distributed" vertical="center" shrinkToFit="1"/>
      <protection/>
    </xf>
    <xf numFmtId="39" fontId="20" fillId="0" borderId="0" xfId="0" applyNumberFormat="1" applyFont="1" applyBorder="1" applyAlignment="1" applyProtection="1">
      <alignment vertical="center"/>
      <protection/>
    </xf>
    <xf numFmtId="183" fontId="22" fillId="0" borderId="5" xfId="0" applyNumberFormat="1" applyFont="1" applyBorder="1" applyAlignment="1" applyProtection="1">
      <alignment horizontal="right" vertical="center"/>
      <protection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183" fontId="20" fillId="0" borderId="5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177" fontId="22" fillId="0" borderId="5" xfId="0" applyNumberFormat="1" applyFont="1" applyBorder="1" applyAlignment="1" applyProtection="1">
      <alignment horizontal="center" vertical="center"/>
      <protection/>
    </xf>
    <xf numFmtId="39" fontId="24" fillId="0" borderId="11" xfId="0" applyNumberFormat="1" applyFont="1" applyBorder="1" applyAlignment="1" applyProtection="1">
      <alignment horizontal="distributed" vertical="center" wrapText="1"/>
      <protection/>
    </xf>
    <xf numFmtId="39" fontId="19" fillId="0" borderId="12" xfId="0" applyNumberFormat="1" applyFont="1" applyBorder="1" applyAlignment="1" applyProtection="1">
      <alignment horizontal="distributed" vertical="center" wrapText="1"/>
      <protection/>
    </xf>
    <xf numFmtId="39" fontId="19" fillId="0" borderId="14" xfId="0" applyNumberFormat="1" applyFont="1" applyBorder="1" applyAlignment="1" applyProtection="1">
      <alignment horizontal="distributed" vertical="center" wrapText="1"/>
      <protection/>
    </xf>
    <xf numFmtId="39" fontId="21" fillId="0" borderId="0" xfId="0" applyNumberFormat="1" applyFont="1" applyBorder="1" applyAlignment="1" applyProtection="1">
      <alignment horizontal="distributed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24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11" xfId="0" applyNumberFormat="1" applyFont="1" applyBorder="1" applyAlignment="1" applyProtection="1">
      <alignment horizontal="distributed" vertical="center" wrapText="1"/>
      <protection/>
    </xf>
    <xf numFmtId="177" fontId="20" fillId="0" borderId="8" xfId="0" applyNumberFormat="1" applyFont="1" applyBorder="1" applyAlignment="1" applyProtection="1">
      <alignment horizontal="right"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0" fillId="0" borderId="7" xfId="0" applyNumberFormat="1" applyFont="1" applyBorder="1" applyAlignment="1" applyProtection="1">
      <alignment horizontal="right" vertical="center"/>
      <protection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177" fontId="29" fillId="0" borderId="5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 horizontal="right"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39" fontId="24" fillId="0" borderId="14" xfId="0" applyNumberFormat="1" applyFont="1" applyBorder="1" applyAlignment="1" applyProtection="1">
      <alignment horizontal="distributed" vertical="center" wrapText="1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177" fontId="20" fillId="0" borderId="9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39" fontId="21" fillId="0" borderId="6" xfId="0" applyNumberFormat="1" applyFont="1" applyBorder="1" applyAlignment="1" applyProtection="1">
      <alignment horizontal="distributed" vertical="center"/>
      <protection/>
    </xf>
    <xf numFmtId="39" fontId="16" fillId="0" borderId="9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>
      <alignment horizontal="center" vertical="center"/>
    </xf>
    <xf numFmtId="177" fontId="22" fillId="0" borderId="4" xfId="0" applyNumberFormat="1" applyFont="1" applyBorder="1" applyAlignment="1" applyProtection="1">
      <alignment horizontal="right" vertical="center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39" fontId="8" fillId="0" borderId="6" xfId="0" applyNumberFormat="1" applyFont="1" applyBorder="1" applyAlignment="1" applyProtection="1">
      <alignment horizontal="left" vertical="center" wrapText="1"/>
      <protection/>
    </xf>
    <xf numFmtId="177" fontId="20" fillId="0" borderId="4" xfId="0" applyNumberFormat="1" applyFont="1" applyBorder="1" applyAlignment="1" applyProtection="1">
      <alignment horizontal="right" vertical="center" wrapText="1"/>
      <protection/>
    </xf>
    <xf numFmtId="177" fontId="20" fillId="0" borderId="5" xfId="0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9" fontId="16" fillId="0" borderId="14" xfId="0" applyNumberFormat="1" applyFont="1" applyBorder="1" applyAlignment="1" applyProtection="1">
      <alignment horizontal="distributed" vertical="center"/>
      <protection/>
    </xf>
    <xf numFmtId="0" fontId="18" fillId="0" borderId="18" xfId="0" applyFont="1" applyBorder="1" applyAlignment="1">
      <alignment horizontal="distributed" vertical="center"/>
    </xf>
    <xf numFmtId="177" fontId="30" fillId="0" borderId="4" xfId="0" applyNumberFormat="1" applyFont="1" applyBorder="1" applyAlignment="1" applyProtection="1" quotePrefix="1">
      <alignment horizontal="right" vertical="center"/>
      <protection/>
    </xf>
    <xf numFmtId="177" fontId="30" fillId="0" borderId="5" xfId="0" applyNumberFormat="1" applyFont="1" applyBorder="1" applyAlignment="1" applyProtection="1" quotePrefix="1">
      <alignment horizontal="right" vertical="center"/>
      <protection/>
    </xf>
    <xf numFmtId="0" fontId="19" fillId="0" borderId="12" xfId="0" applyFont="1" applyBorder="1" applyAlignment="1">
      <alignment horizontal="distributed" vertical="center" wrapText="1"/>
    </xf>
    <xf numFmtId="177" fontId="20" fillId="0" borderId="5" xfId="0" applyNumberFormat="1" applyFont="1" applyBorder="1" applyAlignment="1">
      <alignment horizontal="right" vertical="center"/>
    </xf>
    <xf numFmtId="39" fontId="8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39" fontId="16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177" fontId="22" fillId="0" borderId="5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177" fontId="20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/>
    </xf>
    <xf numFmtId="177" fontId="22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22" fillId="0" borderId="0" xfId="0" applyNumberFormat="1" applyFont="1" applyFill="1" applyBorder="1" applyAlignment="1" applyProtection="1">
      <alignment horizontal="right" vertical="center"/>
      <protection/>
    </xf>
    <xf numFmtId="39" fontId="19" fillId="0" borderId="0" xfId="0" applyNumberFormat="1" applyFont="1" applyFill="1" applyBorder="1" applyAlignment="1" applyProtection="1">
      <alignment horizontal="distributed"/>
      <protection/>
    </xf>
    <xf numFmtId="0" fontId="6" fillId="0" borderId="6" xfId="0" applyFont="1" applyFill="1" applyBorder="1" applyAlignment="1">
      <alignment/>
    </xf>
    <xf numFmtId="177" fontId="2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workbookViewId="0" topLeftCell="A1">
      <pane ySplit="5" topLeftCell="BM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11" t="s">
        <v>10</v>
      </c>
      <c r="J3" s="111"/>
    </row>
    <row r="4" spans="1:10" s="12" customFormat="1" ht="19.5" customHeight="1">
      <c r="A4" s="127" t="s">
        <v>11</v>
      </c>
      <c r="B4" s="118" t="s">
        <v>76</v>
      </c>
      <c r="C4" s="118" t="s">
        <v>77</v>
      </c>
      <c r="D4" s="10" t="s">
        <v>1</v>
      </c>
      <c r="E4" s="11" t="s">
        <v>2</v>
      </c>
      <c r="F4" s="127" t="s">
        <v>12</v>
      </c>
      <c r="G4" s="118" t="s">
        <v>76</v>
      </c>
      <c r="H4" s="118" t="s">
        <v>78</v>
      </c>
      <c r="I4" s="10" t="s">
        <v>1</v>
      </c>
      <c r="J4" s="11" t="s">
        <v>2</v>
      </c>
    </row>
    <row r="5" spans="1:10" s="12" customFormat="1" ht="19.5" customHeight="1">
      <c r="A5" s="128"/>
      <c r="B5" s="119"/>
      <c r="C5" s="119"/>
      <c r="D5" s="13" t="s">
        <v>3</v>
      </c>
      <c r="E5" s="13" t="s">
        <v>4</v>
      </c>
      <c r="F5" s="128"/>
      <c r="G5" s="119"/>
      <c r="H5" s="119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17" t="s">
        <v>68</v>
      </c>
      <c r="B21" s="108">
        <f>B6+B15+B16+B17+B18+B19+B20</f>
        <v>1729431644000</v>
      </c>
      <c r="C21" s="108">
        <f>C6+C15+C16+C17+C18+C19+C20</f>
        <v>1581574492702.93</v>
      </c>
      <c r="D21" s="108" t="str">
        <f>IF(C21-B21&gt;0,ABS(C21-B21),"                －")</f>
        <v>                －</v>
      </c>
      <c r="E21" s="120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17"/>
      <c r="B22" s="108"/>
      <c r="C22" s="108"/>
      <c r="D22" s="108"/>
      <c r="E22" s="120"/>
      <c r="F22" s="122" t="s">
        <v>56</v>
      </c>
      <c r="G22" s="100">
        <v>132615980000</v>
      </c>
      <c r="H22" s="100">
        <v>132085851438</v>
      </c>
      <c r="I22" s="100" t="str">
        <f t="shared" si="3"/>
        <v>                －</v>
      </c>
      <c r="J22" s="105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22"/>
      <c r="G23" s="100"/>
      <c r="H23" s="100"/>
      <c r="I23" s="100"/>
      <c r="J23" s="105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17" t="s">
        <v>69</v>
      </c>
      <c r="B26" s="121"/>
      <c r="C26" s="108">
        <f>SUM(C23:C25)</f>
        <v>15821787665.81</v>
      </c>
      <c r="D26" s="108" t="s">
        <v>0</v>
      </c>
      <c r="E26" s="120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17"/>
      <c r="B27" s="121"/>
      <c r="C27" s="108"/>
      <c r="D27" s="108" t="s">
        <v>0</v>
      </c>
      <c r="E27" s="120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02" t="s">
        <v>88</v>
      </c>
      <c r="B28" s="22"/>
      <c r="C28" s="100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02"/>
      <c r="B29" s="24"/>
      <c r="C29" s="100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02" t="s">
        <v>99</v>
      </c>
      <c r="B30" s="100">
        <v>28720000</v>
      </c>
      <c r="C30" s="100">
        <v>194024803</v>
      </c>
      <c r="D30" s="124">
        <f>IF(C30-B30&gt;0,ABS(C30-B30),"                －")</f>
        <v>165304803</v>
      </c>
      <c r="E30" s="123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02"/>
      <c r="B31" s="100"/>
      <c r="C31" s="100"/>
      <c r="D31" s="125" t="str">
        <f>IF(C31-B31&gt;0,ABS(C31-B31),"                －")</f>
        <v>                －</v>
      </c>
      <c r="E31" s="126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17" t="s">
        <v>65</v>
      </c>
      <c r="B32" s="100"/>
      <c r="C32" s="108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17"/>
      <c r="B33" s="100"/>
      <c r="C33" s="108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17" t="s">
        <v>58</v>
      </c>
      <c r="G34" s="108">
        <f>SUM(G6:G33)</f>
        <v>1938637325000</v>
      </c>
      <c r="H34" s="108">
        <f>SUM(H6:H33)</f>
        <v>1857169208782</v>
      </c>
      <c r="I34" s="108" t="str">
        <f>IF(H34-G34&gt;0,ABS(H34-G34),"                －")</f>
        <v>                －</v>
      </c>
      <c r="J34" s="120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17"/>
      <c r="G35" s="108"/>
      <c r="H35" s="108"/>
      <c r="I35" s="108"/>
      <c r="J35" s="120"/>
    </row>
    <row r="36" spans="1:10" ht="24.75" customHeight="1">
      <c r="A36" s="102" t="s">
        <v>96</v>
      </c>
      <c r="B36" s="39"/>
      <c r="C36" s="100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02"/>
      <c r="B37" s="39"/>
      <c r="C37" s="100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02" t="s">
        <v>66</v>
      </c>
      <c r="B38" s="39"/>
      <c r="C38" s="100">
        <v>900000000</v>
      </c>
      <c r="D38" s="15"/>
      <c r="E38" s="15"/>
      <c r="F38" s="117" t="s">
        <v>70</v>
      </c>
      <c r="G38" s="18"/>
      <c r="H38" s="108">
        <f>SUM(H36:H37)</f>
        <v>31218096422.74</v>
      </c>
      <c r="I38" s="17"/>
      <c r="J38" s="17"/>
    </row>
    <row r="39" spans="1:10" s="32" customFormat="1" ht="19.5" customHeight="1">
      <c r="A39" s="102"/>
      <c r="B39" s="39"/>
      <c r="C39" s="100"/>
      <c r="D39" s="15"/>
      <c r="E39" s="15"/>
      <c r="F39" s="117"/>
      <c r="G39" s="15"/>
      <c r="H39" s="108"/>
      <c r="I39" s="17"/>
      <c r="J39" s="17"/>
    </row>
    <row r="40" spans="1:10" s="32" customFormat="1" ht="19.5" customHeight="1" thickBot="1">
      <c r="A40" s="102" t="s">
        <v>100</v>
      </c>
      <c r="B40" s="100"/>
      <c r="C40" s="100">
        <v>33579667114</v>
      </c>
      <c r="D40" s="100"/>
      <c r="E40" s="105"/>
      <c r="F40" s="103" t="s">
        <v>88</v>
      </c>
      <c r="G40" s="15"/>
      <c r="H40" s="104">
        <v>10843944189</v>
      </c>
      <c r="I40" s="17"/>
      <c r="J40" s="17"/>
    </row>
    <row r="41" spans="1:10" s="32" customFormat="1" ht="19.5" customHeight="1" thickBot="1">
      <c r="A41" s="103"/>
      <c r="B41" s="104"/>
      <c r="C41" s="104"/>
      <c r="D41" s="104"/>
      <c r="E41" s="106"/>
      <c r="F41" s="116"/>
      <c r="G41" s="33"/>
      <c r="H41" s="114"/>
      <c r="I41" s="34"/>
      <c r="J41" s="33"/>
    </row>
    <row r="42" spans="1:10" s="35" customFormat="1" ht="19.5" customHeight="1" thickBot="1">
      <c r="A42" s="102" t="s">
        <v>67</v>
      </c>
      <c r="B42" s="100"/>
      <c r="C42" s="100">
        <v>3200000000</v>
      </c>
      <c r="D42" s="100"/>
      <c r="E42" s="105"/>
      <c r="F42" s="112" t="s">
        <v>89</v>
      </c>
      <c r="G42" s="36"/>
      <c r="H42" s="114">
        <v>150000</v>
      </c>
      <c r="I42" s="36"/>
      <c r="J42" s="37"/>
    </row>
    <row r="43" spans="1:10" s="35" customFormat="1" ht="18.75" customHeight="1">
      <c r="A43" s="102"/>
      <c r="B43" s="100"/>
      <c r="C43" s="100"/>
      <c r="D43" s="100"/>
      <c r="E43" s="105"/>
      <c r="F43" s="113"/>
      <c r="G43" s="38"/>
      <c r="H43" s="115"/>
      <c r="I43" s="24"/>
      <c r="J43" s="26"/>
    </row>
    <row r="44" spans="1:10" s="35" customFormat="1" ht="18.75" customHeight="1">
      <c r="A44" s="102" t="s">
        <v>99</v>
      </c>
      <c r="B44" s="100">
        <v>116479521000</v>
      </c>
      <c r="C44" s="100">
        <v>86912297172</v>
      </c>
      <c r="D44" s="100" t="s">
        <v>86</v>
      </c>
      <c r="E44" s="105">
        <f>IF(C44-B44&lt;0,ABS(C44-B44),"                …")</f>
        <v>29567223828</v>
      </c>
      <c r="F44" s="101" t="s">
        <v>90</v>
      </c>
      <c r="G44" s="18"/>
      <c r="H44" s="100">
        <v>24122926</v>
      </c>
      <c r="I44" s="18"/>
      <c r="J44" s="20"/>
    </row>
    <row r="45" spans="1:10" s="35" customFormat="1" ht="18.75" customHeight="1">
      <c r="A45" s="102"/>
      <c r="B45" s="100"/>
      <c r="C45" s="100"/>
      <c r="D45" s="100"/>
      <c r="E45" s="105" t="str">
        <f>IF(C45-B45&lt;0,ABS(C45-B45),"                …")</f>
        <v>                …</v>
      </c>
      <c r="F45" s="101"/>
      <c r="G45" s="18"/>
      <c r="H45" s="100"/>
      <c r="I45" s="15"/>
      <c r="J45" s="15"/>
    </row>
    <row r="46" spans="1:10" s="35" customFormat="1" ht="18.75" customHeight="1">
      <c r="A46" s="107" t="s">
        <v>71</v>
      </c>
      <c r="B46" s="16"/>
      <c r="C46" s="108">
        <f>SUM(C34:C45)</f>
        <v>453630180660</v>
      </c>
      <c r="D46" s="15"/>
      <c r="E46" s="15"/>
      <c r="F46" s="101" t="s">
        <v>91</v>
      </c>
      <c r="G46" s="18"/>
      <c r="H46" s="100">
        <v>101601034</v>
      </c>
      <c r="I46" s="15"/>
      <c r="J46" s="15"/>
    </row>
    <row r="47" spans="1:10" s="35" customFormat="1" ht="18.75" customHeight="1">
      <c r="A47" s="107"/>
      <c r="B47" s="42"/>
      <c r="C47" s="108"/>
      <c r="D47" s="15"/>
      <c r="E47" s="15"/>
      <c r="F47" s="101"/>
      <c r="G47" s="18"/>
      <c r="H47" s="100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01" t="s">
        <v>92</v>
      </c>
      <c r="G48" s="18"/>
      <c r="H48" s="100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01"/>
      <c r="G49" s="18"/>
      <c r="H49" s="100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01" t="s">
        <v>93</v>
      </c>
      <c r="G50" s="38"/>
      <c r="H50" s="100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01"/>
      <c r="G51" s="18"/>
      <c r="H51" s="100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01" t="s">
        <v>94</v>
      </c>
      <c r="G52" s="18"/>
      <c r="H52" s="100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01"/>
      <c r="G53" s="18"/>
      <c r="H53" s="100"/>
      <c r="I53" s="15"/>
      <c r="J53" s="15"/>
    </row>
    <row r="54" spans="1:10" ht="18.75" customHeight="1">
      <c r="A54" s="43"/>
      <c r="B54" s="42"/>
      <c r="C54" s="18"/>
      <c r="D54" s="18"/>
      <c r="E54" s="15"/>
      <c r="F54" s="101" t="s">
        <v>95</v>
      </c>
      <c r="G54" s="18"/>
      <c r="H54" s="100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01"/>
      <c r="G55" s="18"/>
      <c r="H55" s="100"/>
      <c r="I55" s="15"/>
      <c r="J55" s="15"/>
    </row>
    <row r="56" spans="1:10" ht="18.75" customHeight="1">
      <c r="A56" s="43"/>
      <c r="B56" s="42"/>
      <c r="C56" s="18"/>
      <c r="D56" s="18"/>
      <c r="E56" s="15"/>
      <c r="F56" s="101" t="s">
        <v>96</v>
      </c>
      <c r="G56" s="18"/>
      <c r="H56" s="100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01"/>
      <c r="G57" s="18"/>
      <c r="H57" s="100"/>
      <c r="I57" s="15"/>
      <c r="J57" s="15"/>
    </row>
    <row r="58" spans="1:10" ht="18.75" customHeight="1">
      <c r="A58" s="44"/>
      <c r="B58" s="16"/>
      <c r="C58" s="24"/>
      <c r="D58" s="24"/>
      <c r="E58" s="26"/>
      <c r="F58" s="101" t="s">
        <v>66</v>
      </c>
      <c r="G58" s="18"/>
      <c r="H58" s="100">
        <v>1033945158</v>
      </c>
      <c r="I58" s="15"/>
      <c r="J58" s="15"/>
    </row>
    <row r="59" spans="1:10" ht="18.75" customHeight="1">
      <c r="A59" s="107" t="s">
        <v>72</v>
      </c>
      <c r="B59" s="45"/>
      <c r="C59" s="108">
        <f>C21+C26+C32+C46</f>
        <v>2062445663817.74</v>
      </c>
      <c r="D59" s="24"/>
      <c r="E59" s="26"/>
      <c r="F59" s="101" t="s">
        <v>64</v>
      </c>
      <c r="G59" s="18"/>
      <c r="H59" s="100"/>
      <c r="I59" s="15"/>
      <c r="J59" s="15"/>
    </row>
    <row r="60" spans="1:10" ht="18.75" customHeight="1">
      <c r="A60" s="107"/>
      <c r="B60" s="46"/>
      <c r="C60" s="108"/>
      <c r="D60" s="24"/>
      <c r="E60" s="26"/>
      <c r="F60" s="102" t="s">
        <v>97</v>
      </c>
      <c r="G60" s="100"/>
      <c r="H60" s="100">
        <v>20449704706</v>
      </c>
      <c r="I60" s="108"/>
      <c r="J60" s="105"/>
    </row>
    <row r="61" spans="1:10" ht="18.75" customHeight="1">
      <c r="A61" s="40"/>
      <c r="B61" s="42"/>
      <c r="C61" s="16"/>
      <c r="D61" s="18"/>
      <c r="E61" s="15"/>
      <c r="F61" s="102"/>
      <c r="G61" s="100"/>
      <c r="H61" s="100"/>
      <c r="I61" s="108"/>
      <c r="J61" s="105"/>
    </row>
    <row r="62" spans="1:10" ht="18.75" customHeight="1">
      <c r="A62" s="40"/>
      <c r="B62" s="42"/>
      <c r="C62" s="16"/>
      <c r="D62" s="18"/>
      <c r="E62" s="15"/>
      <c r="F62" s="102" t="s">
        <v>98</v>
      </c>
      <c r="G62" s="100"/>
      <c r="H62" s="100">
        <v>700855293</v>
      </c>
      <c r="I62" s="108"/>
      <c r="J62" s="105"/>
    </row>
    <row r="63" spans="1:10" ht="24" customHeight="1">
      <c r="A63" s="40"/>
      <c r="B63" s="42"/>
      <c r="C63" s="16"/>
      <c r="D63" s="18"/>
      <c r="E63" s="15"/>
      <c r="F63" s="102"/>
      <c r="G63" s="100"/>
      <c r="H63" s="100"/>
      <c r="I63" s="108"/>
      <c r="J63" s="105"/>
    </row>
    <row r="64" spans="1:10" ht="18.75" customHeight="1">
      <c r="A64" s="40"/>
      <c r="B64" s="42"/>
      <c r="C64" s="16"/>
      <c r="D64" s="18"/>
      <c r="E64" s="15"/>
      <c r="F64" s="102" t="s">
        <v>85</v>
      </c>
      <c r="G64" s="100">
        <v>116508241000</v>
      </c>
      <c r="H64" s="100">
        <v>89397409834</v>
      </c>
      <c r="I64" s="100" t="str">
        <f>IF(H64-G64&gt;0,ABS(H64-G64),"                －")</f>
        <v>                －</v>
      </c>
      <c r="J64" s="123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02"/>
      <c r="G65" s="100"/>
      <c r="H65" s="100"/>
      <c r="I65" s="100"/>
      <c r="J65" s="123"/>
    </row>
    <row r="66" spans="1:10" ht="18.75" customHeight="1">
      <c r="A66" s="40"/>
      <c r="B66" s="42"/>
      <c r="C66" s="16"/>
      <c r="D66" s="18"/>
      <c r="E66" s="15"/>
      <c r="F66" s="107" t="s">
        <v>79</v>
      </c>
      <c r="G66" s="18"/>
      <c r="H66" s="108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07"/>
      <c r="G67" s="18"/>
      <c r="H67" s="108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07" t="s">
        <v>73</v>
      </c>
      <c r="G69" s="16"/>
      <c r="H69" s="108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07"/>
      <c r="G70" s="16"/>
      <c r="H70" s="108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09" t="s">
        <v>87</v>
      </c>
      <c r="G73" s="15"/>
      <c r="H73" s="110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09"/>
      <c r="G74" s="15"/>
      <c r="H74" s="110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09" t="s">
        <v>83</v>
      </c>
      <c r="G75" s="15"/>
      <c r="H75" s="100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09"/>
      <c r="G76" s="15"/>
      <c r="H76" s="100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09" t="s">
        <v>81</v>
      </c>
      <c r="G77" s="23"/>
      <c r="H77" s="110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09"/>
      <c r="G78" s="23"/>
      <c r="H78" s="110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D26:D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H58:H59"/>
    <mergeCell ref="F60:F61"/>
    <mergeCell ref="G60:G61"/>
    <mergeCell ref="H60:H61"/>
    <mergeCell ref="H54:H55"/>
    <mergeCell ref="F54:F55"/>
    <mergeCell ref="F56:F57"/>
    <mergeCell ref="H56:H57"/>
    <mergeCell ref="C42:C43"/>
    <mergeCell ref="A42:A43"/>
    <mergeCell ref="B42:B43"/>
    <mergeCell ref="A46:A47"/>
    <mergeCell ref="C46:C47"/>
    <mergeCell ref="A44:A45"/>
    <mergeCell ref="B44:B45"/>
    <mergeCell ref="C44:C45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C40:C41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  <mergeCell ref="F46:F47"/>
    <mergeCell ref="F44:F4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1"/>
  <sheetViews>
    <sheetView showGridLines="0" tabSelected="1" zoomScaleSheetLayoutView="100" workbookViewId="0" topLeftCell="A16">
      <selection activeCell="E22" sqref="E22:E23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34" customWidth="1"/>
    <col min="4" max="4" width="13.09765625" style="1" customWidth="1"/>
    <col min="5" max="5" width="13.296875" style="1" customWidth="1"/>
    <col min="6" max="6" width="19.8984375" style="1" customWidth="1"/>
    <col min="7" max="7" width="15.09765625" style="1" bestFit="1" customWidth="1"/>
    <col min="8" max="8" width="15.796875" style="1" bestFit="1" customWidth="1"/>
    <col min="9" max="9" width="10.8984375" style="1" customWidth="1"/>
    <col min="10" max="10" width="13.5976562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104</v>
      </c>
      <c r="F2" s="6" t="s">
        <v>105</v>
      </c>
      <c r="G2" s="7"/>
    </row>
    <row r="3" spans="5:10" ht="17.25" thickBot="1">
      <c r="E3" s="8" t="s">
        <v>106</v>
      </c>
      <c r="F3" s="9" t="s">
        <v>107</v>
      </c>
      <c r="I3" s="111" t="s">
        <v>10</v>
      </c>
      <c r="J3" s="111"/>
    </row>
    <row r="4" spans="1:10" s="12" customFormat="1" ht="19.5" customHeight="1">
      <c r="A4" s="127" t="s">
        <v>11</v>
      </c>
      <c r="B4" s="118" t="s">
        <v>108</v>
      </c>
      <c r="C4" s="135" t="s">
        <v>109</v>
      </c>
      <c r="D4" s="10" t="s">
        <v>1</v>
      </c>
      <c r="E4" s="11" t="s">
        <v>2</v>
      </c>
      <c r="F4" s="127" t="s">
        <v>12</v>
      </c>
      <c r="G4" s="118" t="s">
        <v>108</v>
      </c>
      <c r="H4" s="118" t="s">
        <v>110</v>
      </c>
      <c r="I4" s="10" t="s">
        <v>1</v>
      </c>
      <c r="J4" s="11" t="s">
        <v>2</v>
      </c>
    </row>
    <row r="5" spans="1:10" s="12" customFormat="1" ht="19.5" customHeight="1">
      <c r="A5" s="128"/>
      <c r="B5" s="119"/>
      <c r="C5" s="136"/>
      <c r="D5" s="13" t="s">
        <v>3</v>
      </c>
      <c r="E5" s="13" t="s">
        <v>4</v>
      </c>
      <c r="F5" s="128"/>
      <c r="G5" s="119"/>
      <c r="H5" s="119"/>
      <c r="I5" s="13" t="s">
        <v>3</v>
      </c>
      <c r="J5" s="13" t="s">
        <v>4</v>
      </c>
    </row>
    <row r="6" spans="1:10" ht="19.5" customHeight="1">
      <c r="A6" s="14" t="s">
        <v>111</v>
      </c>
      <c r="B6" s="15">
        <f>SUM(B7:B15)</f>
        <v>1319405000000</v>
      </c>
      <c r="C6" s="137">
        <f>SUM(C7:C15)</f>
        <v>1464353975453</v>
      </c>
      <c r="D6" s="15">
        <f aca="true" t="shared" si="0" ref="D6:D22">IF(C6-B6&gt;0,ABS(C6-B6),"                －")</f>
        <v>144948975453</v>
      </c>
      <c r="E6" s="61" t="str">
        <f aca="true" t="shared" si="1" ref="E6:E22">IF(C6-B6&lt;0,ABS(C6-B6),"                －")</f>
        <v>                －</v>
      </c>
      <c r="F6" s="4" t="s">
        <v>112</v>
      </c>
      <c r="G6" s="15">
        <v>16932074000</v>
      </c>
      <c r="H6" s="15">
        <v>16416738796</v>
      </c>
      <c r="I6" s="15" t="str">
        <f aca="true" t="shared" si="2" ref="I6:I20">IF(H6-G6&gt;0,ABS(H6-G6),"                －")</f>
        <v>                －</v>
      </c>
      <c r="J6" s="15">
        <f aca="true" t="shared" si="3" ref="J6:J20">IF(H6-G6&lt;0,ABS(H6-G6),"                …")</f>
        <v>515335204</v>
      </c>
    </row>
    <row r="7" spans="1:10" ht="19.5" customHeight="1">
      <c r="A7" s="4" t="s">
        <v>113</v>
      </c>
      <c r="B7" s="15">
        <v>697613000000</v>
      </c>
      <c r="C7" s="137">
        <v>842985356822</v>
      </c>
      <c r="D7" s="15">
        <f t="shared" si="0"/>
        <v>145372356822</v>
      </c>
      <c r="E7" s="15" t="str">
        <f t="shared" si="1"/>
        <v>                －</v>
      </c>
      <c r="F7" s="4" t="s">
        <v>114</v>
      </c>
      <c r="G7" s="15">
        <v>25776218000</v>
      </c>
      <c r="H7" s="15">
        <v>22596504500</v>
      </c>
      <c r="I7" s="15" t="str">
        <f t="shared" si="2"/>
        <v>                －</v>
      </c>
      <c r="J7" s="15">
        <f t="shared" si="3"/>
        <v>3179713500</v>
      </c>
    </row>
    <row r="8" spans="1:10" ht="19.5" customHeight="1">
      <c r="A8" s="4" t="s">
        <v>115</v>
      </c>
      <c r="B8" s="15">
        <v>11527000000</v>
      </c>
      <c r="C8" s="137">
        <v>14728289733</v>
      </c>
      <c r="D8" s="15">
        <f t="shared" si="0"/>
        <v>3201289733</v>
      </c>
      <c r="E8" s="15" t="str">
        <f t="shared" si="1"/>
        <v>                －</v>
      </c>
      <c r="F8" s="4" t="s">
        <v>116</v>
      </c>
      <c r="G8" s="15">
        <v>3536881000</v>
      </c>
      <c r="H8" s="15">
        <v>3319308124</v>
      </c>
      <c r="I8" s="15" t="str">
        <f t="shared" si="2"/>
        <v>                －</v>
      </c>
      <c r="J8" s="15">
        <f t="shared" si="3"/>
        <v>217572876</v>
      </c>
    </row>
    <row r="9" spans="1:10" ht="19.5" customHeight="1">
      <c r="A9" s="4" t="s">
        <v>117</v>
      </c>
      <c r="B9" s="15">
        <v>110000000000</v>
      </c>
      <c r="C9" s="137">
        <v>110977955580</v>
      </c>
      <c r="D9" s="15">
        <f t="shared" si="0"/>
        <v>977955580</v>
      </c>
      <c r="E9" s="15" t="str">
        <f t="shared" si="1"/>
        <v>                －</v>
      </c>
      <c r="F9" s="4" t="s">
        <v>118</v>
      </c>
      <c r="G9" s="15">
        <v>21277752000</v>
      </c>
      <c r="H9" s="15">
        <v>20121744536</v>
      </c>
      <c r="I9" s="15" t="str">
        <f t="shared" si="2"/>
        <v>                －</v>
      </c>
      <c r="J9" s="15">
        <f t="shared" si="3"/>
        <v>1156007464</v>
      </c>
    </row>
    <row r="10" spans="1:10" ht="19.5" customHeight="1">
      <c r="A10" s="4" t="s">
        <v>119</v>
      </c>
      <c r="B10" s="15">
        <v>156723000000</v>
      </c>
      <c r="C10" s="137">
        <v>164817710702</v>
      </c>
      <c r="D10" s="15">
        <f t="shared" si="0"/>
        <v>8094710702</v>
      </c>
      <c r="E10" s="15" t="str">
        <f t="shared" si="1"/>
        <v>                －</v>
      </c>
      <c r="F10" s="4" t="s">
        <v>120</v>
      </c>
      <c r="G10" s="15">
        <v>26403134000</v>
      </c>
      <c r="H10" s="15">
        <v>26210065018</v>
      </c>
      <c r="I10" s="15" t="str">
        <f t="shared" si="2"/>
        <v>                －</v>
      </c>
      <c r="J10" s="15">
        <f t="shared" si="3"/>
        <v>193068982</v>
      </c>
    </row>
    <row r="11" spans="1:10" ht="19.5" customHeight="1">
      <c r="A11" s="4" t="s">
        <v>121</v>
      </c>
      <c r="B11" s="15">
        <v>94027000000</v>
      </c>
      <c r="C11" s="137">
        <v>82032932091</v>
      </c>
      <c r="D11" s="15" t="str">
        <f t="shared" si="0"/>
        <v>                －</v>
      </c>
      <c r="E11" s="15">
        <f t="shared" si="1"/>
        <v>11994067909</v>
      </c>
      <c r="F11" s="4" t="s">
        <v>122</v>
      </c>
      <c r="G11" s="15">
        <v>2164404000</v>
      </c>
      <c r="H11" s="15">
        <v>2108988994</v>
      </c>
      <c r="I11" s="15" t="str">
        <f t="shared" si="2"/>
        <v>                －</v>
      </c>
      <c r="J11" s="15">
        <f t="shared" si="3"/>
        <v>55415006</v>
      </c>
    </row>
    <row r="12" spans="1:10" ht="19.5" customHeight="1">
      <c r="A12" s="4" t="s">
        <v>123</v>
      </c>
      <c r="B12" s="15">
        <v>2249000000</v>
      </c>
      <c r="C12" s="137">
        <v>3783496566</v>
      </c>
      <c r="D12" s="15">
        <f t="shared" si="0"/>
        <v>1534496566</v>
      </c>
      <c r="E12" s="15" t="str">
        <f t="shared" si="1"/>
        <v>                －</v>
      </c>
      <c r="F12" s="4" t="s">
        <v>124</v>
      </c>
      <c r="G12" s="15">
        <v>86768137000</v>
      </c>
      <c r="H12" s="15">
        <v>83047690072</v>
      </c>
      <c r="I12" s="15" t="str">
        <f t="shared" si="2"/>
        <v>                －</v>
      </c>
      <c r="J12" s="15">
        <f t="shared" si="3"/>
        <v>3720446928</v>
      </c>
    </row>
    <row r="13" spans="1:10" ht="19.5" customHeight="1">
      <c r="A13" s="4" t="s">
        <v>125</v>
      </c>
      <c r="B13" s="15">
        <v>4560000000</v>
      </c>
      <c r="C13" s="137">
        <v>4191737640</v>
      </c>
      <c r="D13" s="15" t="str">
        <f t="shared" si="0"/>
        <v>                －</v>
      </c>
      <c r="E13" s="15">
        <f t="shared" si="1"/>
        <v>368262360</v>
      </c>
      <c r="F13" s="4" t="s">
        <v>126</v>
      </c>
      <c r="G13" s="15">
        <v>24327468000</v>
      </c>
      <c r="H13" s="15">
        <v>23857036125</v>
      </c>
      <c r="I13" s="15" t="str">
        <f t="shared" si="2"/>
        <v>                －</v>
      </c>
      <c r="J13" s="15">
        <f t="shared" si="3"/>
        <v>470431875</v>
      </c>
    </row>
    <row r="14" spans="1:10" ht="19.5" customHeight="1">
      <c r="A14" s="4" t="s">
        <v>127</v>
      </c>
      <c r="B14" s="15">
        <v>207736000000</v>
      </c>
      <c r="C14" s="137">
        <v>205508363073</v>
      </c>
      <c r="D14" s="15" t="str">
        <f t="shared" si="0"/>
        <v>                －</v>
      </c>
      <c r="E14" s="15">
        <f t="shared" si="1"/>
        <v>2227636927</v>
      </c>
      <c r="F14" s="4" t="s">
        <v>128</v>
      </c>
      <c r="G14" s="15">
        <v>312767047000</v>
      </c>
      <c r="H14" s="15">
        <v>308478913179</v>
      </c>
      <c r="I14" s="15" t="str">
        <f t="shared" si="2"/>
        <v>                －</v>
      </c>
      <c r="J14" s="15">
        <f t="shared" si="3"/>
        <v>4288133821</v>
      </c>
    </row>
    <row r="15" spans="1:10" ht="19.5" customHeight="1">
      <c r="A15" s="4" t="s">
        <v>129</v>
      </c>
      <c r="B15" s="15">
        <v>34970000000</v>
      </c>
      <c r="C15" s="137">
        <v>35328133246</v>
      </c>
      <c r="D15" s="15">
        <f t="shared" si="0"/>
        <v>358133246</v>
      </c>
      <c r="E15" s="15" t="str">
        <f t="shared" si="1"/>
        <v>                －</v>
      </c>
      <c r="F15" s="4" t="s">
        <v>130</v>
      </c>
      <c r="G15" s="15">
        <v>189296817000</v>
      </c>
      <c r="H15" s="15">
        <v>172028265205</v>
      </c>
      <c r="I15" s="15" t="str">
        <f t="shared" si="2"/>
        <v>                －</v>
      </c>
      <c r="J15" s="15">
        <f t="shared" si="3"/>
        <v>17268551795</v>
      </c>
    </row>
    <row r="16" spans="1:10" ht="19.5" customHeight="1">
      <c r="A16" s="4" t="s">
        <v>131</v>
      </c>
      <c r="B16" s="15">
        <v>21209161000</v>
      </c>
      <c r="C16" s="137">
        <v>25265380331</v>
      </c>
      <c r="D16" s="15">
        <f t="shared" si="0"/>
        <v>4056219331</v>
      </c>
      <c r="E16" s="15" t="str">
        <f t="shared" si="1"/>
        <v>                －</v>
      </c>
      <c r="F16" s="4" t="s">
        <v>132</v>
      </c>
      <c r="G16" s="15">
        <v>217428480000</v>
      </c>
      <c r="H16" s="15">
        <v>214328341810</v>
      </c>
      <c r="I16" s="15" t="str">
        <f t="shared" si="2"/>
        <v>                －</v>
      </c>
      <c r="J16" s="15">
        <f t="shared" si="3"/>
        <v>3100138190</v>
      </c>
    </row>
    <row r="17" spans="1:10" ht="19.5" customHeight="1">
      <c r="A17" s="4" t="s">
        <v>133</v>
      </c>
      <c r="B17" s="15">
        <v>84464678000</v>
      </c>
      <c r="C17" s="137">
        <v>91429801963</v>
      </c>
      <c r="D17" s="15">
        <f t="shared" si="0"/>
        <v>6965123963</v>
      </c>
      <c r="E17" s="15" t="str">
        <f t="shared" si="1"/>
        <v>                －</v>
      </c>
      <c r="F17" s="4" t="s">
        <v>134</v>
      </c>
      <c r="G17" s="15">
        <v>30350664000</v>
      </c>
      <c r="H17" s="15">
        <v>29651931220</v>
      </c>
      <c r="I17" s="15" t="str">
        <f t="shared" si="2"/>
        <v>                －</v>
      </c>
      <c r="J17" s="15">
        <f t="shared" si="3"/>
        <v>698732780</v>
      </c>
    </row>
    <row r="18" spans="1:10" ht="19.5" customHeight="1">
      <c r="A18" s="4" t="s">
        <v>135</v>
      </c>
      <c r="B18" s="15">
        <v>86768374000</v>
      </c>
      <c r="C18" s="137">
        <v>48781763267.65</v>
      </c>
      <c r="D18" s="15" t="str">
        <f t="shared" si="0"/>
        <v>                －</v>
      </c>
      <c r="E18" s="15">
        <f t="shared" si="1"/>
        <v>37986610732.35</v>
      </c>
      <c r="F18" s="4" t="s">
        <v>136</v>
      </c>
      <c r="G18" s="15">
        <v>55617876000</v>
      </c>
      <c r="H18" s="15">
        <v>51813215357</v>
      </c>
      <c r="I18" s="15" t="str">
        <f t="shared" si="2"/>
        <v>                －</v>
      </c>
      <c r="J18" s="15">
        <f t="shared" si="3"/>
        <v>3804660643</v>
      </c>
    </row>
    <row r="19" spans="1:10" ht="19.5" customHeight="1">
      <c r="A19" s="4" t="s">
        <v>137</v>
      </c>
      <c r="B19" s="15">
        <v>255005120000</v>
      </c>
      <c r="C19" s="137">
        <v>228037171292.03</v>
      </c>
      <c r="D19" s="15" t="str">
        <f t="shared" si="0"/>
        <v>                －</v>
      </c>
      <c r="E19" s="15">
        <f t="shared" si="1"/>
        <v>26967948707.97</v>
      </c>
      <c r="F19" s="4" t="s">
        <v>138</v>
      </c>
      <c r="G19" s="15">
        <v>105835803000</v>
      </c>
      <c r="H19" s="15">
        <v>83226261775</v>
      </c>
      <c r="I19" s="15" t="str">
        <f t="shared" si="2"/>
        <v>                －</v>
      </c>
      <c r="J19" s="15">
        <f t="shared" si="3"/>
        <v>22609541225</v>
      </c>
    </row>
    <row r="20" spans="1:10" ht="19.5" customHeight="1">
      <c r="A20" s="4" t="s">
        <v>139</v>
      </c>
      <c r="B20" s="59" t="s">
        <v>140</v>
      </c>
      <c r="C20" s="137">
        <v>1404321</v>
      </c>
      <c r="D20" s="15">
        <f t="shared" si="0"/>
        <v>1404321</v>
      </c>
      <c r="E20" s="15" t="str">
        <f t="shared" si="1"/>
        <v>                －</v>
      </c>
      <c r="F20" s="71" t="s">
        <v>141</v>
      </c>
      <c r="G20" s="15">
        <v>121501544000</v>
      </c>
      <c r="H20" s="15">
        <v>119537875897</v>
      </c>
      <c r="I20" s="15" t="str">
        <f t="shared" si="2"/>
        <v>                －</v>
      </c>
      <c r="J20" s="15">
        <f t="shared" si="3"/>
        <v>1963668103</v>
      </c>
    </row>
    <row r="21" spans="1:10" ht="19.5" customHeight="1">
      <c r="A21" s="4" t="s">
        <v>142</v>
      </c>
      <c r="B21" s="15">
        <v>9850400000</v>
      </c>
      <c r="C21" s="137">
        <v>12913740017.02</v>
      </c>
      <c r="D21" s="15">
        <f t="shared" si="0"/>
        <v>3063340017.0200005</v>
      </c>
      <c r="E21" s="15" t="str">
        <f t="shared" si="1"/>
        <v>                －</v>
      </c>
      <c r="F21" s="4" t="s">
        <v>143</v>
      </c>
      <c r="G21" s="15">
        <v>116655000</v>
      </c>
      <c r="H21" s="15">
        <v>102475889</v>
      </c>
      <c r="I21" s="15" t="str">
        <f aca="true" t="shared" si="4" ref="I21:I31">IF(H21-G21&gt;0,ABS(H21-G21),"                －")</f>
        <v>                －</v>
      </c>
      <c r="J21" s="15">
        <f aca="true" t="shared" si="5" ref="J21:J31">IF(H21-G21&lt;0,ABS(H21-G21),"                …")</f>
        <v>14179111</v>
      </c>
    </row>
    <row r="22" spans="1:10" ht="17.25" customHeight="1">
      <c r="A22" s="117" t="s">
        <v>144</v>
      </c>
      <c r="B22" s="108">
        <f>B6+B16+B17+B18+B19+B20+B21</f>
        <v>1776702733000</v>
      </c>
      <c r="C22" s="138">
        <f>C6+C16+C17+C18+C19+C20+C21</f>
        <v>1870783236644.7</v>
      </c>
      <c r="D22" s="95">
        <f t="shared" si="0"/>
        <v>94080503644.69995</v>
      </c>
      <c r="E22" s="120" t="str">
        <f t="shared" si="1"/>
        <v>                －</v>
      </c>
      <c r="F22" s="4" t="s">
        <v>145</v>
      </c>
      <c r="G22" s="15">
        <v>1365641000</v>
      </c>
      <c r="H22" s="15">
        <v>1317766673</v>
      </c>
      <c r="I22" s="15" t="str">
        <f t="shared" si="4"/>
        <v>                －</v>
      </c>
      <c r="J22" s="15">
        <f t="shared" si="5"/>
        <v>47874327</v>
      </c>
    </row>
    <row r="23" spans="1:10" ht="19.5" customHeight="1">
      <c r="A23" s="117"/>
      <c r="B23" s="108"/>
      <c r="C23" s="138"/>
      <c r="D23" s="95"/>
      <c r="E23" s="120"/>
      <c r="F23" s="4" t="s">
        <v>146</v>
      </c>
      <c r="G23" s="15">
        <v>2947444000</v>
      </c>
      <c r="H23" s="15">
        <v>2738272148</v>
      </c>
      <c r="I23" s="15" t="str">
        <f t="shared" si="4"/>
        <v>                －</v>
      </c>
      <c r="J23" s="15">
        <f t="shared" si="5"/>
        <v>209171852</v>
      </c>
    </row>
    <row r="24" spans="1:10" ht="19.5" customHeight="1">
      <c r="A24" s="19" t="s">
        <v>7</v>
      </c>
      <c r="B24" s="15"/>
      <c r="C24" s="137">
        <v>61316922680.57</v>
      </c>
      <c r="D24" s="18"/>
      <c r="E24" s="15"/>
      <c r="F24" s="4" t="s">
        <v>147</v>
      </c>
      <c r="G24" s="15">
        <v>123078362000</v>
      </c>
      <c r="H24" s="15">
        <v>119617270736</v>
      </c>
      <c r="I24" s="15" t="str">
        <f t="shared" si="4"/>
        <v>                －</v>
      </c>
      <c r="J24" s="15">
        <f t="shared" si="5"/>
        <v>3461091264</v>
      </c>
    </row>
    <row r="25" spans="1:10" s="12" customFormat="1" ht="19.5" customHeight="1">
      <c r="A25" s="19" t="s">
        <v>13</v>
      </c>
      <c r="B25" s="15"/>
      <c r="C25" s="137">
        <v>793310</v>
      </c>
      <c r="D25" s="16"/>
      <c r="E25" s="52"/>
      <c r="F25" s="4" t="s">
        <v>148</v>
      </c>
      <c r="G25" s="15">
        <v>177574288000</v>
      </c>
      <c r="H25" s="15">
        <v>175516397441</v>
      </c>
      <c r="I25" s="15" t="str">
        <f t="shared" si="4"/>
        <v>                －</v>
      </c>
      <c r="J25" s="15">
        <f t="shared" si="5"/>
        <v>2057890559</v>
      </c>
    </row>
    <row r="26" spans="1:10" s="12" customFormat="1" ht="19.5" customHeight="1">
      <c r="A26" s="19" t="s">
        <v>149</v>
      </c>
      <c r="B26" s="15"/>
      <c r="C26" s="137">
        <v>2606730185</v>
      </c>
      <c r="D26" s="16"/>
      <c r="E26" s="52"/>
      <c r="F26" s="4" t="s">
        <v>150</v>
      </c>
      <c r="G26" s="15">
        <v>4234482000</v>
      </c>
      <c r="H26" s="15">
        <v>3808442919</v>
      </c>
      <c r="I26" s="15" t="str">
        <f t="shared" si="4"/>
        <v>                －</v>
      </c>
      <c r="J26" s="15">
        <f t="shared" si="5"/>
        <v>426039081</v>
      </c>
    </row>
    <row r="27" spans="1:10" s="12" customFormat="1" ht="19.5" customHeight="1">
      <c r="A27" s="117" t="s">
        <v>151</v>
      </c>
      <c r="B27" s="69"/>
      <c r="C27" s="138">
        <f>SUM(C24:C26)</f>
        <v>63924446175.57</v>
      </c>
      <c r="D27" s="16" t="s">
        <v>0</v>
      </c>
      <c r="E27" s="17"/>
      <c r="F27" s="4" t="s">
        <v>152</v>
      </c>
      <c r="G27" s="15">
        <v>16741383000</v>
      </c>
      <c r="H27" s="15">
        <v>13443410858</v>
      </c>
      <c r="I27" s="15" t="str">
        <f t="shared" si="4"/>
        <v>                －</v>
      </c>
      <c r="J27" s="15">
        <f t="shared" si="5"/>
        <v>3297972142</v>
      </c>
    </row>
    <row r="28" spans="1:10" s="12" customFormat="1" ht="19.5" customHeight="1">
      <c r="A28" s="117"/>
      <c r="B28" s="69"/>
      <c r="C28" s="138"/>
      <c r="D28" s="16" t="s">
        <v>0</v>
      </c>
      <c r="E28" s="17"/>
      <c r="F28" s="4" t="s">
        <v>153</v>
      </c>
      <c r="G28" s="15">
        <v>15325186000</v>
      </c>
      <c r="H28" s="15">
        <v>15135005138</v>
      </c>
      <c r="I28" s="15" t="str">
        <f t="shared" si="4"/>
        <v>                －</v>
      </c>
      <c r="J28" s="15">
        <f t="shared" si="5"/>
        <v>190180862</v>
      </c>
    </row>
    <row r="29" spans="1:10" ht="19.5" customHeight="1">
      <c r="A29" s="68" t="s">
        <v>154</v>
      </c>
      <c r="B29" s="22"/>
      <c r="C29" s="139">
        <v>14507904636</v>
      </c>
      <c r="D29" s="23"/>
      <c r="E29" s="15"/>
      <c r="F29" s="4" t="s">
        <v>155</v>
      </c>
      <c r="G29" s="15">
        <v>49011184000</v>
      </c>
      <c r="H29" s="15">
        <v>48707633981</v>
      </c>
      <c r="I29" s="15" t="str">
        <f t="shared" si="4"/>
        <v>                －</v>
      </c>
      <c r="J29" s="15">
        <f t="shared" si="5"/>
        <v>303550019</v>
      </c>
    </row>
    <row r="30" spans="1:10" ht="27" customHeight="1">
      <c r="A30" s="68" t="s">
        <v>156</v>
      </c>
      <c r="B30" s="22"/>
      <c r="C30" s="139">
        <v>24615744</v>
      </c>
      <c r="D30" s="23"/>
      <c r="E30" s="15"/>
      <c r="F30" s="4" t="s">
        <v>157</v>
      </c>
      <c r="G30" s="15">
        <v>1441743000</v>
      </c>
      <c r="H30" s="15">
        <v>1407786942</v>
      </c>
      <c r="I30" s="18" t="str">
        <f t="shared" si="4"/>
        <v>                －</v>
      </c>
      <c r="J30" s="15">
        <f t="shared" si="5"/>
        <v>33956058</v>
      </c>
    </row>
    <row r="31" spans="1:10" ht="18.75" customHeight="1">
      <c r="A31" s="117" t="s">
        <v>158</v>
      </c>
      <c r="B31" s="95"/>
      <c r="C31" s="138">
        <f>SUM(C29:C30)</f>
        <v>14532520380</v>
      </c>
      <c r="D31" s="72"/>
      <c r="E31" s="25"/>
      <c r="F31" s="133" t="s">
        <v>159</v>
      </c>
      <c r="G31" s="105">
        <v>125819256000</v>
      </c>
      <c r="H31" s="105">
        <v>122565358844</v>
      </c>
      <c r="I31" s="100" t="str">
        <f t="shared" si="4"/>
        <v>                －</v>
      </c>
      <c r="J31" s="105">
        <f t="shared" si="5"/>
        <v>3253897156</v>
      </c>
    </row>
    <row r="32" spans="1:10" ht="15" customHeight="1">
      <c r="A32" s="117"/>
      <c r="B32" s="95"/>
      <c r="C32" s="138"/>
      <c r="D32" s="15"/>
      <c r="E32" s="15"/>
      <c r="F32" s="133"/>
      <c r="G32" s="105"/>
      <c r="H32" s="105"/>
      <c r="I32" s="100"/>
      <c r="J32" s="105"/>
    </row>
    <row r="33" spans="1:10" ht="19.5" customHeight="1">
      <c r="A33" s="27" t="s">
        <v>59</v>
      </c>
      <c r="B33" s="28">
        <v>223933302000</v>
      </c>
      <c r="C33" s="140">
        <v>71835904545</v>
      </c>
      <c r="D33" s="15" t="str">
        <f>IF(C33-B33&gt;0,ABS(C33-B33),"                －")</f>
        <v>                －</v>
      </c>
      <c r="E33" s="15">
        <f>IF(C33-B33&lt;0,ABS(C33-B33),"                …")</f>
        <v>152097397455</v>
      </c>
      <c r="F33" s="4" t="s">
        <v>160</v>
      </c>
      <c r="G33" s="15">
        <v>174473512000</v>
      </c>
      <c r="H33" s="15">
        <v>172977092433</v>
      </c>
      <c r="I33" s="18" t="str">
        <f>IF(H33-G33&gt;0,ABS(H33-G33),"                －")</f>
        <v>                －</v>
      </c>
      <c r="J33" s="15">
        <f>IF(H33-G33&lt;0,ABS(H33-G33),"                …")</f>
        <v>1496419567</v>
      </c>
    </row>
    <row r="34" spans="1:10" ht="19.5" customHeight="1">
      <c r="A34" s="27" t="s">
        <v>161</v>
      </c>
      <c r="B34" s="73"/>
      <c r="C34" s="140">
        <v>3500000000</v>
      </c>
      <c r="D34" s="15"/>
      <c r="E34" s="15"/>
      <c r="F34" s="4" t="s">
        <v>162</v>
      </c>
      <c r="G34" s="15">
        <v>2000000000</v>
      </c>
      <c r="H34" s="15">
        <v>1977813460</v>
      </c>
      <c r="I34" s="18" t="str">
        <f>IF(H34-G34&gt;0,ABS(H34-G34),"                －")</f>
        <v>                －</v>
      </c>
      <c r="J34" s="15">
        <f>IF(H34-G34&lt;0,ABS(H34-G34),"                …")</f>
        <v>22186540</v>
      </c>
    </row>
    <row r="35" spans="1:10" ht="19.5" customHeight="1">
      <c r="A35" s="94" t="s">
        <v>163</v>
      </c>
      <c r="B35" s="75"/>
      <c r="C35" s="141">
        <v>200000000</v>
      </c>
      <c r="D35" s="15"/>
      <c r="E35" s="15"/>
      <c r="F35" s="4" t="s">
        <v>164</v>
      </c>
      <c r="G35" s="15">
        <v>522600000</v>
      </c>
      <c r="H35" s="59" t="s">
        <v>140</v>
      </c>
      <c r="I35" s="18" t="str">
        <f>IF(H35-G35&gt;0,ABS(H35-G35),"                －")</f>
        <v>                －</v>
      </c>
      <c r="J35" s="15">
        <f>IF(H35-G35&lt;0,ABS(H35-G35),"                …")</f>
        <v>522600000</v>
      </c>
    </row>
    <row r="36" spans="1:10" ht="15.75" customHeight="1">
      <c r="A36" s="94"/>
      <c r="B36" s="26"/>
      <c r="C36" s="141"/>
      <c r="D36" s="15"/>
      <c r="E36" s="15"/>
      <c r="G36" s="75"/>
      <c r="H36" s="75"/>
      <c r="I36" s="76"/>
      <c r="J36" s="75"/>
    </row>
    <row r="37" spans="1:10" ht="18.75" customHeight="1">
      <c r="A37" s="94" t="s">
        <v>165</v>
      </c>
      <c r="B37" s="26"/>
      <c r="C37" s="141">
        <v>2000000000</v>
      </c>
      <c r="D37" s="15"/>
      <c r="E37" s="15"/>
      <c r="G37" s="75"/>
      <c r="H37" s="75"/>
      <c r="I37" s="76"/>
      <c r="J37" s="75"/>
    </row>
    <row r="38" spans="1:10" ht="18.75" customHeight="1">
      <c r="A38" s="94"/>
      <c r="B38" s="26"/>
      <c r="C38" s="141"/>
      <c r="D38" s="15"/>
      <c r="E38" s="15"/>
      <c r="F38" s="99" t="s">
        <v>166</v>
      </c>
      <c r="G38" s="120">
        <f>SUM(G6:G35)</f>
        <v>1934636035000</v>
      </c>
      <c r="H38" s="120">
        <f>SUM(H6:H35)</f>
        <v>1856057608070</v>
      </c>
      <c r="I38" s="108" t="str">
        <f>IF(H38-G38&gt;0,ABS(H38-G38),"                －")</f>
        <v>                －</v>
      </c>
      <c r="J38" s="120">
        <f>SUM(J6:J35)</f>
        <v>78578426930</v>
      </c>
    </row>
    <row r="39" spans="1:10" ht="17.25" customHeight="1">
      <c r="A39" s="93" t="s">
        <v>167</v>
      </c>
      <c r="B39" s="39"/>
      <c r="C39" s="141">
        <v>3700000000</v>
      </c>
      <c r="D39" s="15"/>
      <c r="E39" s="15"/>
      <c r="F39" s="99"/>
      <c r="G39" s="120"/>
      <c r="H39" s="120"/>
      <c r="I39" s="108"/>
      <c r="J39" s="120"/>
    </row>
    <row r="40" spans="1:10" ht="14.25" customHeight="1">
      <c r="A40" s="93"/>
      <c r="B40" s="39"/>
      <c r="C40" s="141"/>
      <c r="D40" s="15"/>
      <c r="E40" s="15"/>
      <c r="F40" s="30" t="s">
        <v>14</v>
      </c>
      <c r="G40" s="15"/>
      <c r="H40" s="15">
        <v>24943046568</v>
      </c>
      <c r="I40" s="18"/>
      <c r="J40" s="15"/>
    </row>
    <row r="41" spans="1:10" ht="15.75" customHeight="1">
      <c r="A41" s="93" t="s">
        <v>168</v>
      </c>
      <c r="B41" s="39"/>
      <c r="C41" s="141">
        <v>400000000</v>
      </c>
      <c r="D41" s="15"/>
      <c r="E41" s="15"/>
      <c r="F41" s="31" t="s">
        <v>8</v>
      </c>
      <c r="G41" s="15"/>
      <c r="H41" s="15">
        <v>1215888371.98</v>
      </c>
      <c r="I41" s="18"/>
      <c r="J41" s="15"/>
    </row>
    <row r="42" spans="1:10" ht="18" customHeight="1">
      <c r="A42" s="93"/>
      <c r="B42" s="39"/>
      <c r="C42" s="141"/>
      <c r="D42" s="15"/>
      <c r="E42" s="15"/>
      <c r="F42" s="99" t="s">
        <v>169</v>
      </c>
      <c r="G42" s="15"/>
      <c r="H42" s="108">
        <f>SUM(H40:H41)</f>
        <v>26158934939.98</v>
      </c>
      <c r="I42" s="17"/>
      <c r="J42" s="17"/>
    </row>
    <row r="43" spans="1:10" ht="18.75" customHeight="1">
      <c r="A43" s="94" t="s">
        <v>170</v>
      </c>
      <c r="B43" s="26"/>
      <c r="C43" s="141">
        <v>200000000</v>
      </c>
      <c r="D43" s="15"/>
      <c r="E43" s="15"/>
      <c r="F43" s="99"/>
      <c r="G43" s="15"/>
      <c r="H43" s="108"/>
      <c r="I43" s="17"/>
      <c r="J43" s="17"/>
    </row>
    <row r="44" spans="1:10" ht="18" customHeight="1" thickBot="1">
      <c r="A44" s="131"/>
      <c r="B44" s="77"/>
      <c r="C44" s="142"/>
      <c r="D44" s="66"/>
      <c r="E44" s="66"/>
      <c r="F44" s="64"/>
      <c r="G44" s="78"/>
      <c r="H44" s="65"/>
      <c r="I44" s="79"/>
      <c r="J44" s="79"/>
    </row>
    <row r="45" spans="1:10" ht="14.25" customHeight="1">
      <c r="A45" s="94" t="s">
        <v>101</v>
      </c>
      <c r="B45" s="132">
        <v>12649000000</v>
      </c>
      <c r="C45" s="141">
        <v>8400000000</v>
      </c>
      <c r="D45" s="100" t="str">
        <f>IF(C45-B45&gt;0,ABS(C45-B45),"                －")</f>
        <v>                －</v>
      </c>
      <c r="E45" s="105">
        <f>IF(C45-B45&lt;0,ABS(C45-B45),"                …")</f>
        <v>4249000000</v>
      </c>
      <c r="G45" s="75"/>
      <c r="H45" s="76"/>
      <c r="I45" s="72"/>
      <c r="J45" s="25"/>
    </row>
    <row r="46" spans="1:10" ht="14.25" customHeight="1" thickBot="1">
      <c r="A46" s="94"/>
      <c r="B46" s="132"/>
      <c r="C46" s="141"/>
      <c r="D46" s="100"/>
      <c r="E46" s="105"/>
      <c r="F46" s="97" t="s">
        <v>154</v>
      </c>
      <c r="G46" s="15"/>
      <c r="H46" s="104">
        <v>16870600623</v>
      </c>
      <c r="I46" s="72"/>
      <c r="J46" s="25"/>
    </row>
    <row r="47" spans="1:10" ht="14.25" customHeight="1">
      <c r="A47" s="80"/>
      <c r="B47" s="75"/>
      <c r="C47" s="143"/>
      <c r="D47" s="15"/>
      <c r="E47" s="15"/>
      <c r="F47" s="98"/>
      <c r="G47" s="25"/>
      <c r="H47" s="115"/>
      <c r="I47" s="72"/>
      <c r="J47" s="25"/>
    </row>
    <row r="48" spans="1:10" ht="15" customHeight="1" thickBot="1">
      <c r="A48" s="40" t="s">
        <v>171</v>
      </c>
      <c r="B48" s="17"/>
      <c r="C48" s="144">
        <f>SUM(C33:C47)</f>
        <v>90235904545</v>
      </c>
      <c r="D48" s="15"/>
      <c r="E48" s="15"/>
      <c r="F48" s="96" t="s">
        <v>172</v>
      </c>
      <c r="G48" s="24"/>
      <c r="H48" s="104">
        <v>90000</v>
      </c>
      <c r="I48" s="24"/>
      <c r="J48" s="26"/>
    </row>
    <row r="49" spans="1:10" s="12" customFormat="1" ht="23.25" customHeight="1">
      <c r="A49" s="74"/>
      <c r="B49" s="26"/>
      <c r="C49" s="139"/>
      <c r="D49" s="15"/>
      <c r="E49" s="15"/>
      <c r="F49" s="113"/>
      <c r="G49" s="38"/>
      <c r="H49" s="115"/>
      <c r="I49" s="24"/>
      <c r="J49" s="26"/>
    </row>
    <row r="50" spans="2:10" s="12" customFormat="1" ht="19.5" customHeight="1">
      <c r="B50" s="81"/>
      <c r="C50" s="145"/>
      <c r="D50" s="15"/>
      <c r="E50" s="15"/>
      <c r="F50" s="101" t="s">
        <v>93</v>
      </c>
      <c r="G50" s="18"/>
      <c r="H50" s="100">
        <v>95000</v>
      </c>
      <c r="I50" s="15"/>
      <c r="J50" s="15"/>
    </row>
    <row r="51" spans="2:10" s="32" customFormat="1" ht="19.5" customHeight="1">
      <c r="B51" s="82"/>
      <c r="C51" s="146"/>
      <c r="D51" s="15"/>
      <c r="E51" s="15"/>
      <c r="F51" s="101"/>
      <c r="G51" s="18"/>
      <c r="H51" s="100"/>
      <c r="I51" s="15"/>
      <c r="J51" s="15"/>
    </row>
    <row r="52" spans="2:10" s="32" customFormat="1" ht="19.5" customHeight="1">
      <c r="B52" s="82"/>
      <c r="C52" s="146"/>
      <c r="D52" s="18"/>
      <c r="E52" s="15"/>
      <c r="F52" s="101" t="s">
        <v>94</v>
      </c>
      <c r="G52" s="18"/>
      <c r="H52" s="100">
        <v>21054710</v>
      </c>
      <c r="I52" s="15"/>
      <c r="J52" s="15"/>
    </row>
    <row r="53" spans="2:10" s="32" customFormat="1" ht="19.5" customHeight="1">
      <c r="B53" s="82"/>
      <c r="C53" s="146"/>
      <c r="D53" s="18"/>
      <c r="E53" s="15"/>
      <c r="F53" s="101"/>
      <c r="G53" s="18"/>
      <c r="H53" s="100"/>
      <c r="I53" s="15"/>
      <c r="J53" s="15"/>
    </row>
    <row r="54" spans="1:10" s="35" customFormat="1" ht="19.5" customHeight="1">
      <c r="A54" s="83"/>
      <c r="B54" s="17"/>
      <c r="C54" s="144"/>
      <c r="D54" s="15"/>
      <c r="E54" s="15"/>
      <c r="F54" s="101" t="s">
        <v>95</v>
      </c>
      <c r="G54" s="38"/>
      <c r="H54" s="100">
        <v>1313323</v>
      </c>
      <c r="I54" s="15"/>
      <c r="J54" s="15"/>
    </row>
    <row r="55" spans="1:10" s="35" customFormat="1" ht="18.75" customHeight="1">
      <c r="A55" s="84"/>
      <c r="B55" s="15"/>
      <c r="C55" s="139"/>
      <c r="D55" s="18"/>
      <c r="E55" s="15"/>
      <c r="F55" s="101"/>
      <c r="G55" s="18"/>
      <c r="H55" s="100"/>
      <c r="I55" s="15"/>
      <c r="J55" s="15"/>
    </row>
    <row r="56" spans="2:10" s="35" customFormat="1" ht="18.75" customHeight="1">
      <c r="B56" s="75"/>
      <c r="C56" s="143"/>
      <c r="D56" s="18"/>
      <c r="E56" s="15"/>
      <c r="F56" s="101" t="s">
        <v>96</v>
      </c>
      <c r="G56" s="18"/>
      <c r="H56" s="100">
        <v>494635</v>
      </c>
      <c r="I56" s="25"/>
      <c r="J56" s="25"/>
    </row>
    <row r="57" spans="1:10" s="35" customFormat="1" ht="18.75" customHeight="1">
      <c r="A57" s="84"/>
      <c r="B57" s="15"/>
      <c r="C57" s="139"/>
      <c r="D57" s="15"/>
      <c r="E57" s="15"/>
      <c r="F57" s="101"/>
      <c r="G57" s="18"/>
      <c r="H57" s="100"/>
      <c r="I57" s="15"/>
      <c r="J57" s="15"/>
    </row>
    <row r="58" spans="1:10" s="35" customFormat="1" ht="18.75" customHeight="1">
      <c r="A58" s="84"/>
      <c r="B58" s="15"/>
      <c r="C58" s="139"/>
      <c r="D58" s="15"/>
      <c r="E58" s="15"/>
      <c r="F58" s="101" t="s">
        <v>66</v>
      </c>
      <c r="G58" s="18"/>
      <c r="H58" s="100">
        <v>5854006</v>
      </c>
      <c r="I58" s="15"/>
      <c r="J58" s="15"/>
    </row>
    <row r="59" spans="1:10" s="35" customFormat="1" ht="18.75" customHeight="1">
      <c r="A59" s="84"/>
      <c r="B59" s="15"/>
      <c r="C59" s="139"/>
      <c r="D59" s="18"/>
      <c r="E59" s="20"/>
      <c r="F59" s="101" t="s">
        <v>64</v>
      </c>
      <c r="G59" s="18"/>
      <c r="H59" s="100"/>
      <c r="I59" s="15"/>
      <c r="J59" s="15"/>
    </row>
    <row r="60" spans="1:10" s="35" customFormat="1" ht="18.75" customHeight="1">
      <c r="A60" s="85"/>
      <c r="B60" s="17"/>
      <c r="C60" s="147"/>
      <c r="D60" s="24"/>
      <c r="E60" s="39"/>
      <c r="F60" s="102" t="s">
        <v>97</v>
      </c>
      <c r="G60" s="100"/>
      <c r="H60" s="100">
        <v>4048958053</v>
      </c>
      <c r="I60" s="15"/>
      <c r="J60" s="15"/>
    </row>
    <row r="61" spans="2:10" s="35" customFormat="1" ht="18.75" customHeight="1">
      <c r="B61" s="76"/>
      <c r="C61" s="148"/>
      <c r="D61" s="24"/>
      <c r="E61" s="39"/>
      <c r="F61" s="102"/>
      <c r="G61" s="100"/>
      <c r="H61" s="100"/>
      <c r="I61" s="15"/>
      <c r="J61" s="15"/>
    </row>
    <row r="62" spans="2:10" s="35" customFormat="1" ht="18.75" customHeight="1">
      <c r="B62" s="76"/>
      <c r="C62" s="148"/>
      <c r="D62" s="24"/>
      <c r="E62" s="39"/>
      <c r="F62" s="102" t="s">
        <v>98</v>
      </c>
      <c r="G62" s="100"/>
      <c r="H62" s="100">
        <v>1294944104</v>
      </c>
      <c r="I62" s="15"/>
      <c r="J62" s="15"/>
    </row>
    <row r="63" spans="2:10" s="35" customFormat="1" ht="18.75" customHeight="1">
      <c r="B63" s="76"/>
      <c r="C63" s="148"/>
      <c r="D63" s="76"/>
      <c r="F63" s="102"/>
      <c r="G63" s="100"/>
      <c r="H63" s="100"/>
      <c r="I63" s="15"/>
      <c r="J63" s="15"/>
    </row>
    <row r="64" spans="1:10" s="35" customFormat="1" ht="18.75" customHeight="1">
      <c r="A64" s="91" t="s">
        <v>72</v>
      </c>
      <c r="B64" s="45"/>
      <c r="C64" s="149">
        <f>C48+C31+C27+C22</f>
        <v>2039476107745.27</v>
      </c>
      <c r="D64" s="76"/>
      <c r="F64" s="102" t="s">
        <v>85</v>
      </c>
      <c r="G64" s="100"/>
      <c r="H64" s="100">
        <v>257920966</v>
      </c>
      <c r="I64" s="108"/>
      <c r="J64" s="105"/>
    </row>
    <row r="65" spans="1:10" ht="18.75" customHeight="1">
      <c r="A65" s="91"/>
      <c r="B65" s="45"/>
      <c r="C65" s="149"/>
      <c r="D65" s="76"/>
      <c r="E65" s="35"/>
      <c r="F65" s="102"/>
      <c r="G65" s="100"/>
      <c r="H65" s="100"/>
      <c r="I65" s="108"/>
      <c r="J65" s="105"/>
    </row>
    <row r="66" spans="1:10" ht="18.75" customHeight="1">
      <c r="A66" s="35"/>
      <c r="B66" s="76"/>
      <c r="C66" s="148"/>
      <c r="D66" s="76"/>
      <c r="E66" s="35"/>
      <c r="F66" s="102" t="s">
        <v>102</v>
      </c>
      <c r="G66" s="100"/>
      <c r="H66" s="124">
        <v>221641319</v>
      </c>
      <c r="I66" s="108"/>
      <c r="J66" s="105"/>
    </row>
    <row r="67" spans="2:10" ht="19.5" customHeight="1">
      <c r="B67" s="76"/>
      <c r="D67" s="76"/>
      <c r="E67" s="35"/>
      <c r="F67" s="102"/>
      <c r="G67" s="100"/>
      <c r="H67" s="124"/>
      <c r="I67" s="108"/>
      <c r="J67" s="105"/>
    </row>
    <row r="68" spans="2:10" ht="27" customHeight="1">
      <c r="B68" s="76"/>
      <c r="D68" s="76"/>
      <c r="E68" s="35"/>
      <c r="F68" s="68" t="s">
        <v>101</v>
      </c>
      <c r="G68" s="18">
        <v>12649000000</v>
      </c>
      <c r="H68" s="70">
        <v>11037783383</v>
      </c>
      <c r="I68" s="18" t="str">
        <f>IF(H68-G68&gt;0,ABS(H68-G68),"                －")</f>
        <v>                －</v>
      </c>
      <c r="J68" s="15">
        <f>IF(H68-G68&lt;0,ABS(H68-G68),"                …")</f>
        <v>1611216617</v>
      </c>
    </row>
    <row r="69" spans="2:10" ht="13.5" customHeight="1">
      <c r="B69" s="76"/>
      <c r="D69" s="76"/>
      <c r="E69" s="35"/>
      <c r="F69" s="107" t="s">
        <v>79</v>
      </c>
      <c r="G69" s="18"/>
      <c r="H69" s="108">
        <f>SUM(H46:H68)</f>
        <v>33760750122</v>
      </c>
      <c r="I69" s="15"/>
      <c r="J69" s="15"/>
    </row>
    <row r="70" spans="2:10" s="41" customFormat="1" ht="18.75" customHeight="1">
      <c r="B70" s="87"/>
      <c r="C70" s="150"/>
      <c r="D70" s="87"/>
      <c r="F70" s="107"/>
      <c r="G70" s="18"/>
      <c r="H70" s="108"/>
      <c r="I70" s="15"/>
      <c r="J70" s="15"/>
    </row>
    <row r="71" spans="1:10" ht="18.75" customHeight="1">
      <c r="A71" s="35"/>
      <c r="B71" s="76"/>
      <c r="C71" s="148"/>
      <c r="D71" s="76"/>
      <c r="E71" s="35"/>
      <c r="F71" s="102" t="s">
        <v>103</v>
      </c>
      <c r="G71" s="100">
        <v>66000000000</v>
      </c>
      <c r="H71" s="100">
        <v>66000000000</v>
      </c>
      <c r="I71" s="130" t="s">
        <v>173</v>
      </c>
      <c r="J71" s="129" t="s">
        <v>173</v>
      </c>
    </row>
    <row r="72" spans="1:10" ht="18.75" customHeight="1">
      <c r="A72" s="35"/>
      <c r="B72" s="76"/>
      <c r="C72" s="151"/>
      <c r="D72" s="76"/>
      <c r="E72" s="35"/>
      <c r="F72" s="102"/>
      <c r="G72" s="100"/>
      <c r="H72" s="100"/>
      <c r="I72" s="108"/>
      <c r="J72" s="120"/>
    </row>
    <row r="73" spans="1:10" ht="18.75" customHeight="1">
      <c r="A73" s="80"/>
      <c r="B73" s="76"/>
      <c r="C73" s="143"/>
      <c r="D73" s="76"/>
      <c r="E73" s="35"/>
      <c r="F73" s="107" t="s">
        <v>174</v>
      </c>
      <c r="G73" s="16"/>
      <c r="H73" s="108">
        <f>H69+H42+H38+H71</f>
        <v>1981977293131.98</v>
      </c>
      <c r="I73" s="15"/>
      <c r="J73" s="15"/>
    </row>
    <row r="74" spans="1:10" ht="18.75" customHeight="1">
      <c r="A74" s="40"/>
      <c r="B74" s="42"/>
      <c r="C74" s="144"/>
      <c r="D74" s="18"/>
      <c r="E74" s="15"/>
      <c r="F74" s="107"/>
      <c r="G74" s="16"/>
      <c r="H74" s="108"/>
      <c r="I74" s="15"/>
      <c r="J74" s="15"/>
    </row>
    <row r="75" spans="1:10" ht="18.75" customHeight="1">
      <c r="A75" s="40"/>
      <c r="B75" s="42"/>
      <c r="C75" s="144"/>
      <c r="D75" s="18"/>
      <c r="E75" s="15"/>
      <c r="F75" s="30" t="s">
        <v>175</v>
      </c>
      <c r="G75" s="18"/>
      <c r="H75" s="18">
        <f>C64-H73</f>
        <v>57498814613.29004</v>
      </c>
      <c r="I75" s="15"/>
      <c r="J75" s="15"/>
    </row>
    <row r="76" spans="1:10" ht="24" customHeight="1">
      <c r="A76" s="40"/>
      <c r="B76" s="42"/>
      <c r="C76" s="144"/>
      <c r="D76" s="18"/>
      <c r="E76" s="15"/>
      <c r="F76" s="30" t="s">
        <v>176</v>
      </c>
      <c r="G76" s="16"/>
      <c r="H76" s="18">
        <v>5395176432.87</v>
      </c>
      <c r="I76" s="23"/>
      <c r="J76" s="15"/>
    </row>
    <row r="77" spans="1:10" ht="11.25" customHeight="1">
      <c r="A77" s="40"/>
      <c r="B77" s="42"/>
      <c r="C77" s="144"/>
      <c r="D77" s="18"/>
      <c r="E77" s="15"/>
      <c r="F77" s="109" t="s">
        <v>177</v>
      </c>
      <c r="G77" s="16"/>
      <c r="H77" s="100">
        <v>-55922890000</v>
      </c>
      <c r="I77" s="23"/>
      <c r="J77" s="15"/>
    </row>
    <row r="78" spans="1:10" ht="18.75" customHeight="1">
      <c r="A78" s="40"/>
      <c r="B78" s="42"/>
      <c r="C78" s="144"/>
      <c r="D78" s="18"/>
      <c r="E78" s="15"/>
      <c r="F78" s="109"/>
      <c r="G78" s="47"/>
      <c r="H78" s="100"/>
      <c r="I78" s="18"/>
      <c r="J78" s="15"/>
    </row>
    <row r="79" spans="1:10" ht="18.75" customHeight="1">
      <c r="A79" s="40"/>
      <c r="B79" s="42"/>
      <c r="C79" s="144"/>
      <c r="D79" s="18"/>
      <c r="E79" s="15"/>
      <c r="F79" s="109" t="s">
        <v>178</v>
      </c>
      <c r="G79" s="15"/>
      <c r="H79" s="92">
        <v>22136873657</v>
      </c>
      <c r="I79" s="42"/>
      <c r="J79" s="15"/>
    </row>
    <row r="80" spans="1:10" ht="22.5" customHeight="1">
      <c r="A80" s="40"/>
      <c r="B80" s="42"/>
      <c r="C80" s="144"/>
      <c r="D80" s="18"/>
      <c r="E80" s="15"/>
      <c r="F80" s="109"/>
      <c r="G80" s="15"/>
      <c r="H80" s="92"/>
      <c r="I80" s="42"/>
      <c r="J80" s="15"/>
    </row>
    <row r="81" spans="1:10" ht="18.75" customHeight="1">
      <c r="A81" s="40"/>
      <c r="B81" s="42"/>
      <c r="C81" s="144"/>
      <c r="D81" s="18"/>
      <c r="E81" s="15"/>
      <c r="F81" s="109" t="s">
        <v>179</v>
      </c>
      <c r="G81" s="15"/>
      <c r="H81" s="100">
        <v>-6285091227</v>
      </c>
      <c r="I81" s="42"/>
      <c r="J81" s="15"/>
    </row>
    <row r="82" spans="1:10" ht="14.25" customHeight="1">
      <c r="A82" s="40"/>
      <c r="B82" s="42"/>
      <c r="C82" s="144"/>
      <c r="D82" s="18"/>
      <c r="E82" s="15"/>
      <c r="F82" s="109"/>
      <c r="G82" s="15"/>
      <c r="H82" s="100"/>
      <c r="I82" s="42"/>
      <c r="J82" s="15"/>
    </row>
    <row r="83" spans="1:10" ht="8.25" customHeight="1">
      <c r="A83" s="40"/>
      <c r="B83" s="45"/>
      <c r="C83" s="144"/>
      <c r="D83" s="45"/>
      <c r="E83" s="62"/>
      <c r="F83" s="67"/>
      <c r="G83" s="23"/>
      <c r="H83" s="18"/>
      <c r="I83" s="51"/>
      <c r="J83" s="52"/>
    </row>
    <row r="84" spans="1:10" s="12" customFormat="1" ht="17.25" customHeight="1">
      <c r="A84" s="88"/>
      <c r="B84" s="16"/>
      <c r="C84" s="152"/>
      <c r="D84" s="45"/>
      <c r="E84" s="89"/>
      <c r="F84" s="83" t="s">
        <v>9</v>
      </c>
      <c r="G84" s="16"/>
      <c r="H84" s="90">
        <f>SUM(H75:H82)</f>
        <v>22822883476.16004</v>
      </c>
      <c r="I84" s="16"/>
      <c r="J84" s="86"/>
    </row>
    <row r="85" spans="1:10" s="12" customFormat="1" ht="8.25" customHeight="1">
      <c r="A85" s="1"/>
      <c r="B85" s="76"/>
      <c r="C85" s="134"/>
      <c r="D85" s="76"/>
      <c r="E85" s="1"/>
      <c r="F85" s="1"/>
      <c r="G85" s="76"/>
      <c r="H85" s="76"/>
      <c r="I85" s="76"/>
      <c r="J85" s="1"/>
    </row>
    <row r="86" spans="1:10" s="12" customFormat="1" ht="10.5" customHeight="1" thickBot="1">
      <c r="A86" s="64"/>
      <c r="B86" s="65"/>
      <c r="C86" s="153"/>
      <c r="D86" s="65"/>
      <c r="E86" s="64"/>
      <c r="F86" s="64"/>
      <c r="G86" s="65"/>
      <c r="H86" s="65"/>
      <c r="I86" s="65"/>
      <c r="J86" s="64"/>
    </row>
    <row r="87" spans="1:10" s="12" customFormat="1" ht="18.75" customHeight="1">
      <c r="A87" s="1"/>
      <c r="B87" s="1"/>
      <c r="C87" s="134"/>
      <c r="D87" s="1"/>
      <c r="E87" s="1"/>
      <c r="F87" s="1"/>
      <c r="G87" s="1"/>
      <c r="H87" s="1"/>
      <c r="I87" s="1"/>
      <c r="J87" s="1"/>
    </row>
    <row r="88" spans="1:10" s="12" customFormat="1" ht="18.75" customHeight="1">
      <c r="A88" s="1"/>
      <c r="B88" s="1"/>
      <c r="C88" s="134"/>
      <c r="D88" s="1"/>
      <c r="E88" s="1"/>
      <c r="F88" s="1"/>
      <c r="G88" s="1"/>
      <c r="H88" s="1"/>
      <c r="I88" s="1"/>
      <c r="J88" s="1"/>
    </row>
    <row r="89" spans="1:10" s="12" customFormat="1" ht="18.75" customHeight="1">
      <c r="A89" s="1"/>
      <c r="B89" s="1"/>
      <c r="C89" s="134"/>
      <c r="D89" s="1"/>
      <c r="E89" s="1"/>
      <c r="F89" s="1"/>
      <c r="G89" s="1"/>
      <c r="H89" s="1"/>
      <c r="I89" s="1"/>
      <c r="J89" s="1"/>
    </row>
    <row r="90" spans="1:10" s="12" customFormat="1" ht="18.75" customHeight="1">
      <c r="A90" s="1"/>
      <c r="B90" s="1"/>
      <c r="C90" s="134"/>
      <c r="D90" s="1"/>
      <c r="E90" s="1"/>
      <c r="F90" s="1"/>
      <c r="G90" s="1"/>
      <c r="H90" s="1"/>
      <c r="I90" s="1"/>
      <c r="J90" s="1"/>
    </row>
    <row r="91" spans="1:10" s="12" customFormat="1" ht="24.75" customHeight="1">
      <c r="A91" s="1"/>
      <c r="B91" s="1"/>
      <c r="C91" s="134"/>
      <c r="D91" s="1"/>
      <c r="E91" s="1"/>
      <c r="F91" s="1"/>
      <c r="G91" s="1"/>
      <c r="H91" s="1"/>
      <c r="I91" s="1"/>
      <c r="J91" s="1"/>
    </row>
    <row r="93" ht="20.25" customHeight="1"/>
  </sheetData>
  <mergeCells count="91">
    <mergeCell ref="D45:D46"/>
    <mergeCell ref="I31:I32"/>
    <mergeCell ref="J31:J32"/>
    <mergeCell ref="E45:E46"/>
    <mergeCell ref="F31:F32"/>
    <mergeCell ref="G31:G32"/>
    <mergeCell ref="H31:H32"/>
    <mergeCell ref="F38:F39"/>
    <mergeCell ref="A43:A44"/>
    <mergeCell ref="C43:C44"/>
    <mergeCell ref="H46:H47"/>
    <mergeCell ref="A35:A36"/>
    <mergeCell ref="C35:C36"/>
    <mergeCell ref="A37:A38"/>
    <mergeCell ref="C37:C38"/>
    <mergeCell ref="A45:A46"/>
    <mergeCell ref="C45:C46"/>
    <mergeCell ref="B45:B46"/>
    <mergeCell ref="A39:A40"/>
    <mergeCell ref="C39:C40"/>
    <mergeCell ref="A41:A42"/>
    <mergeCell ref="C41:C42"/>
    <mergeCell ref="H58:H59"/>
    <mergeCell ref="F58:F59"/>
    <mergeCell ref="G60:G61"/>
    <mergeCell ref="H50:H51"/>
    <mergeCell ref="F50:F51"/>
    <mergeCell ref="H54:H55"/>
    <mergeCell ref="F54:F55"/>
    <mergeCell ref="H56:H57"/>
    <mergeCell ref="F56:F57"/>
    <mergeCell ref="F52:F53"/>
    <mergeCell ref="G62:G63"/>
    <mergeCell ref="F77:F78"/>
    <mergeCell ref="H77:H78"/>
    <mergeCell ref="F60:F61"/>
    <mergeCell ref="H60:H61"/>
    <mergeCell ref="H62:H63"/>
    <mergeCell ref="F64:F65"/>
    <mergeCell ref="G64:G65"/>
    <mergeCell ref="H64:H65"/>
    <mergeCell ref="F62:F63"/>
    <mergeCell ref="H69:H70"/>
    <mergeCell ref="F66:F67"/>
    <mergeCell ref="I66:I67"/>
    <mergeCell ref="H66:H67"/>
    <mergeCell ref="G66:G67"/>
    <mergeCell ref="F79:F80"/>
    <mergeCell ref="A64:A65"/>
    <mergeCell ref="H79:H80"/>
    <mergeCell ref="C64:C65"/>
    <mergeCell ref="H71:H72"/>
    <mergeCell ref="F73:F74"/>
    <mergeCell ref="H73:H74"/>
    <mergeCell ref="F69:F70"/>
    <mergeCell ref="F71:F72"/>
    <mergeCell ref="G71:G72"/>
    <mergeCell ref="F81:F82"/>
    <mergeCell ref="H81:H82"/>
    <mergeCell ref="I3:J3"/>
    <mergeCell ref="F48:F49"/>
    <mergeCell ref="H48:H49"/>
    <mergeCell ref="F46:F47"/>
    <mergeCell ref="F42:F43"/>
    <mergeCell ref="H42:H43"/>
    <mergeCell ref="H4:H5"/>
    <mergeCell ref="G4:G5"/>
    <mergeCell ref="A31:A32"/>
    <mergeCell ref="C31:C32"/>
    <mergeCell ref="E22:E23"/>
    <mergeCell ref="A27:A28"/>
    <mergeCell ref="C27:C28"/>
    <mergeCell ref="A22:A23"/>
    <mergeCell ref="B22:B23"/>
    <mergeCell ref="C22:C23"/>
    <mergeCell ref="D22:D23"/>
    <mergeCell ref="B31:B32"/>
    <mergeCell ref="A4:A5"/>
    <mergeCell ref="F4:F5"/>
    <mergeCell ref="B4:B5"/>
    <mergeCell ref="C4:C5"/>
    <mergeCell ref="J71:J72"/>
    <mergeCell ref="G38:G39"/>
    <mergeCell ref="H38:H39"/>
    <mergeCell ref="J38:J39"/>
    <mergeCell ref="I38:I39"/>
    <mergeCell ref="J64:J65"/>
    <mergeCell ref="J66:J67"/>
    <mergeCell ref="I64:I65"/>
    <mergeCell ref="H52:H53"/>
    <mergeCell ref="I71:I72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會計決算處公務會計科王文坦</cp:lastModifiedBy>
  <cp:lastPrinted>2016-03-28T06:49:38Z</cp:lastPrinted>
  <dcterms:created xsi:type="dcterms:W3CDTF">1997-10-17T00:56:56Z</dcterms:created>
  <dcterms:modified xsi:type="dcterms:W3CDTF">2016-03-31T05:46:13Z</dcterms:modified>
  <cp:category/>
  <cp:version/>
  <cp:contentType/>
  <cp:contentStatus/>
</cp:coreProperties>
</file>