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315" windowWidth="15330" windowHeight="4980" tabRatio="398" activeTab="0"/>
  </bookViews>
  <sheets>
    <sheet name="102" sheetId="1" r:id="rId1"/>
  </sheets>
  <definedNames>
    <definedName name="_xlnm.Print_Area" localSheetId="0">'102'!$A$1:$J$43</definedName>
    <definedName name="_xlnm.Print_Titles" localSheetId="0">'102'!$1:$5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0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本年預收增加部分
</t>
        </r>
      </text>
    </comment>
  </commentList>
</comments>
</file>

<file path=xl/sharedStrings.xml><?xml version="1.0" encoding="utf-8"?>
<sst xmlns="http://schemas.openxmlformats.org/spreadsheetml/2006/main" count="52" uniqueCount="52">
  <si>
    <t>中 央 政 府</t>
  </si>
  <si>
    <t>總  決  算</t>
  </si>
  <si>
    <t>決算收入實現數與</t>
  </si>
  <si>
    <t>國庫實收數差額解釋表</t>
  </si>
  <si>
    <t>單位：新臺幣元</t>
  </si>
  <si>
    <t>收　　　入　　　項　　　目</t>
  </si>
  <si>
    <t>加</t>
  </si>
  <si>
    <t>項</t>
  </si>
  <si>
    <t>減              項</t>
  </si>
  <si>
    <t>國    庫    實    收    數</t>
  </si>
  <si>
    <t>各機關上年度
結 轉 待 納 庫 數</t>
  </si>
  <si>
    <t>各機關解繳以前年度經費賸餘</t>
  </si>
  <si>
    <t>預收款</t>
  </si>
  <si>
    <t>小                   計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</si>
  <si>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</si>
  <si>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</si>
  <si>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</si>
  <si>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</si>
  <si>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</si>
  <si>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</si>
  <si>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</si>
  <si>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以前年度收入</t>
  </si>
  <si>
    <t>收回剔除經費</t>
  </si>
  <si>
    <t>收回以前年度經費賸餘</t>
  </si>
  <si>
    <t>收入合計</t>
  </si>
  <si>
    <t xml:space="preserve">               </t>
  </si>
  <si>
    <t>總決算－本年度</t>
  </si>
  <si>
    <t>莫拉克颱風災後重建特別決算</t>
  </si>
  <si>
    <r>
      <t xml:space="preserve"> 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</si>
  <si>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t>決　算　實　現　數</t>
  </si>
  <si>
    <t>各機關解繳以前
年度應納庫款</t>
  </si>
  <si>
    <r>
      <t>剔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除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經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費</t>
    </r>
  </si>
  <si>
    <t>各 機 關 本 年度
待   納   庫  數</t>
  </si>
  <si>
    <t>本年度收入小計</t>
  </si>
  <si>
    <t>以前年度收入小計</t>
  </si>
  <si>
    <t>國軍老舊眷村改建特別決算</t>
  </si>
  <si>
    <t>易淹水地區水患治理計畫第3期
特別決算</t>
  </si>
  <si>
    <t>特別決算收入小計</t>
  </si>
  <si>
    <t>總決算－以前年度</t>
  </si>
  <si>
    <t>擴大公共建設投資計畫特別決算
（94年度）</t>
  </si>
  <si>
    <t>擴大公共建設投資計畫特別決算
（96年度）</t>
  </si>
  <si>
    <t>石門水庫及其集水區整治計畫第
1期特別決算</t>
  </si>
  <si>
    <t>振興經濟擴大公共建設特別決算
（99年度）</t>
  </si>
  <si>
    <t>易淹水地區水患治理計畫第2期
特別決算</t>
  </si>
  <si>
    <t>振興經濟擴大公共建設特別決算
（100年度）</t>
  </si>
  <si>
    <t>石門水庫及其集水區整治計畫第
2期特別決算</t>
  </si>
  <si>
    <t>債務舉借收入小計</t>
  </si>
  <si>
    <r>
      <t xml:space="preserve">                  </t>
    </r>
    <r>
      <rPr>
        <sz val="12"/>
        <rFont val="新細明體"/>
        <family val="1"/>
      </rPr>
      <t>　　中華民國</t>
    </r>
    <r>
      <rPr>
        <sz val="12"/>
        <rFont val="Times New Roman"/>
        <family val="1"/>
      </rPr>
      <t xml:space="preserve">   104  </t>
    </r>
    <r>
      <rPr>
        <sz val="12"/>
        <rFont val="新細明體"/>
        <family val="1"/>
      </rPr>
      <t>年</t>
    </r>
  </si>
  <si>
    <t>流域綜合治理計畫第1期特別決
算</t>
  </si>
  <si>
    <r>
      <t>說明：</t>
    </r>
    <r>
      <rPr>
        <sz val="9"/>
        <rFont val="Arial"/>
        <family val="2"/>
      </rPr>
      <t>1.</t>
    </r>
    <r>
      <rPr>
        <sz val="9"/>
        <rFont val="新細明體"/>
        <family val="1"/>
      </rPr>
      <t>各機關上年度結轉待納庫數原列</t>
    </r>
    <r>
      <rPr>
        <sz val="9"/>
        <rFont val="Arial"/>
        <family val="2"/>
      </rPr>
      <t xml:space="preserve"> 97,327,813,045</t>
    </r>
    <r>
      <rPr>
        <sz val="9"/>
        <rFont val="新細明體"/>
        <family val="1"/>
      </rPr>
      <t>元，經審計部修正增列</t>
    </r>
    <r>
      <rPr>
        <sz val="9"/>
        <rFont val="Arial"/>
        <family val="2"/>
      </rPr>
      <t xml:space="preserve"> 33,106,973</t>
    </r>
    <r>
      <rPr>
        <sz val="9"/>
        <rFont val="新細明體"/>
        <family val="1"/>
      </rPr>
      <t>元，及扣除註銷數</t>
    </r>
    <r>
      <rPr>
        <sz val="9"/>
        <rFont val="Arial"/>
        <family val="2"/>
      </rPr>
      <t xml:space="preserve"> 278,581,263</t>
    </r>
    <r>
      <rPr>
        <sz val="9"/>
        <rFont val="新細明體"/>
        <family val="1"/>
      </rPr>
      <t>元，實</t>
    </r>
    <r>
      <rPr>
        <sz val="9"/>
        <rFont val="Arial"/>
        <family val="2"/>
      </rPr>
      <t xml:space="preserve">   </t>
    </r>
    <r>
      <rPr>
        <sz val="9"/>
        <rFont val="新細明體"/>
        <family val="1"/>
      </rPr>
      <t>際結轉待納庫數為</t>
    </r>
    <r>
      <rPr>
        <sz val="9"/>
        <rFont val="Arial"/>
        <family val="2"/>
      </rPr>
      <t xml:space="preserve"> 97,082,338,755</t>
    </r>
    <r>
      <rPr>
        <sz val="9"/>
        <rFont val="新細明體"/>
        <family val="1"/>
      </rPr>
      <t>元。</t>
    </r>
  </si>
  <si>
    <r>
      <t xml:space="preserve">            2.</t>
    </r>
    <r>
      <rPr>
        <sz val="9"/>
        <rFont val="新細明體"/>
        <family val="1"/>
      </rPr>
      <t>以前年度收入項目之國庫實收數，包括各機關上年度結轉待納庫款實際納庫數</t>
    </r>
    <r>
      <rPr>
        <sz val="9"/>
        <rFont val="Arial"/>
        <family val="2"/>
      </rPr>
      <t xml:space="preserve"> 527,873,297</t>
    </r>
    <r>
      <rPr>
        <sz val="9"/>
        <rFont val="新細明體"/>
        <family val="1"/>
      </rPr>
      <t>元，及各機關上年度應納庫款</t>
    </r>
    <r>
      <rPr>
        <sz val="9"/>
        <rFont val="Arial"/>
        <family val="2"/>
      </rPr>
      <t xml:space="preserve">   </t>
    </r>
    <r>
      <rPr>
        <sz val="9"/>
        <rFont val="新細明體"/>
        <family val="1"/>
      </rPr>
      <t>之納庫數</t>
    </r>
    <r>
      <rPr>
        <sz val="9"/>
        <rFont val="Arial"/>
        <family val="2"/>
      </rPr>
      <t xml:space="preserve"> 60,789,049,383.57</t>
    </r>
    <r>
      <rPr>
        <sz val="9"/>
        <rFont val="新細明體"/>
        <family val="1"/>
      </rPr>
      <t>元，合計為</t>
    </r>
    <r>
      <rPr>
        <sz val="9"/>
        <rFont val="Arial"/>
        <family val="2"/>
      </rPr>
      <t xml:space="preserve"> 61,316,922,680.57</t>
    </r>
    <r>
      <rPr>
        <sz val="9"/>
        <rFont val="新細明體"/>
        <family val="1"/>
      </rPr>
      <t>元。</t>
    </r>
  </si>
  <si>
    <t>流域綜合治理計畫第1期特別
決算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</si>
</sst>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\-#,##0.00;&quot;…&quot;"/>
    <numFmt numFmtId="178" formatCode="#,##0.00_);[Red]\(#,##0.00\)"/>
    <numFmt numFmtId="179" formatCode="0.00_);[Red]\(0.00\)"/>
    <numFmt numFmtId="180" formatCode="0.0"/>
    <numFmt numFmtId="181" formatCode="_-* #,##0.00_-;\-* #,##0.00_-;_-* &quot;_&quot;_-;_-@_-"/>
  </numFmts>
  <fonts count="40">
    <font>
      <sz val="12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0.5"/>
      <name val="新細明體"/>
      <family val="1"/>
    </font>
    <font>
      <sz val="10"/>
      <name val="Arial"/>
      <family val="2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1" fontId="20" fillId="0" borderId="10" xfId="0" applyNumberFormat="1" applyFont="1" applyFill="1" applyBorder="1" applyAlignment="1">
      <alignment horizontal="right" vertical="top"/>
    </xf>
    <xf numFmtId="176" fontId="1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 quotePrefix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181" fontId="15" fillId="0" borderId="10" xfId="0" applyNumberFormat="1" applyFont="1" applyFill="1" applyBorder="1" applyAlignment="1">
      <alignment horizontal="right" vertical="top"/>
    </xf>
    <xf numFmtId="176" fontId="12" fillId="0" borderId="15" xfId="0" applyNumberFormat="1" applyFont="1" applyFill="1" applyBorder="1" applyAlignment="1">
      <alignment vertical="center"/>
    </xf>
    <xf numFmtId="178" fontId="6" fillId="0" borderId="0" xfId="33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9" fontId="7" fillId="0" borderId="14" xfId="0" applyNumberFormat="1" applyFont="1" applyFill="1" applyBorder="1" applyAlignment="1" applyProtection="1">
      <alignment horizontal="distributed" vertical="center"/>
      <protection/>
    </xf>
    <xf numFmtId="176" fontId="13" fillId="0" borderId="14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14" xfId="0" applyFont="1" applyFill="1" applyBorder="1" applyAlignment="1" quotePrefix="1">
      <alignment horizontal="distributed" vertical="center" wrapText="1"/>
    </xf>
    <xf numFmtId="43" fontId="5" fillId="0" borderId="0" xfId="33" applyFont="1" applyFill="1" applyAlignment="1">
      <alignment vertical="center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left" vertical="top" wrapText="1"/>
    </xf>
    <xf numFmtId="176" fontId="12" fillId="0" borderId="14" xfId="0" applyNumberFormat="1" applyFont="1" applyFill="1" applyBorder="1" applyAlignment="1">
      <alignment vertical="top"/>
    </xf>
    <xf numFmtId="176" fontId="12" fillId="0" borderId="15" xfId="0" applyNumberFormat="1" applyFont="1" applyFill="1" applyBorder="1" applyAlignment="1">
      <alignment vertical="top"/>
    </xf>
    <xf numFmtId="178" fontId="6" fillId="0" borderId="0" xfId="33" applyNumberFormat="1" applyFont="1" applyFill="1" applyBorder="1" applyAlignment="1">
      <alignment vertical="top"/>
    </xf>
    <xf numFmtId="43" fontId="5" fillId="0" borderId="0" xfId="33" applyFont="1" applyFill="1" applyAlignment="1">
      <alignment vertical="top"/>
    </xf>
    <xf numFmtId="4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14" xfId="0" applyFont="1" applyFill="1" applyBorder="1" applyAlignment="1">
      <alignment horizontal="left" vertical="center" wrapText="1"/>
    </xf>
    <xf numFmtId="39" fontId="7" fillId="0" borderId="14" xfId="0" applyNumberFormat="1" applyFont="1" applyFill="1" applyBorder="1" applyAlignment="1" applyProtection="1">
      <alignment horizontal="distributed" vertical="center" shrinkToFit="1"/>
      <protection/>
    </xf>
    <xf numFmtId="0" fontId="7" fillId="0" borderId="16" xfId="0" applyFont="1" applyFill="1" applyBorder="1" applyAlignment="1" quotePrefix="1">
      <alignment horizontal="distributed" vertical="center" wrapText="1"/>
    </xf>
    <xf numFmtId="176" fontId="13" fillId="0" borderId="16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81" fontId="15" fillId="0" borderId="17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3" fontId="14" fillId="0" borderId="0" xfId="33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3" fontId="3" fillId="0" borderId="0" xfId="33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219075</xdr:rowOff>
    </xdr:from>
    <xdr:to>
      <xdr:col>2</xdr:col>
      <xdr:colOff>523875</xdr:colOff>
      <xdr:row>13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34099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1)</a:t>
          </a:r>
        </a:p>
      </xdr:txBody>
    </xdr:sp>
    <xdr:clientData/>
  </xdr:twoCellAnchor>
  <xdr:twoCellAnchor>
    <xdr:from>
      <xdr:col>9</xdr:col>
      <xdr:colOff>85725</xdr:colOff>
      <xdr:row>12</xdr:row>
      <xdr:rowOff>314325</xdr:rowOff>
    </xdr:from>
    <xdr:to>
      <xdr:col>9</xdr:col>
      <xdr:colOff>466725</xdr:colOff>
      <xdr:row>13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87275" y="350520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2)</a:t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581025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47875" y="50768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00390625" defaultRowHeight="16.5"/>
  <cols>
    <col min="1" max="1" width="26.75390625" style="7" customWidth="1"/>
    <col min="2" max="2" width="18.25390625" style="7" customWidth="1"/>
    <col min="3" max="3" width="15.625" style="7" customWidth="1"/>
    <col min="4" max="4" width="16.75390625" style="7" customWidth="1"/>
    <col min="5" max="5" width="14.625" style="7" customWidth="1"/>
    <col min="6" max="6" width="17.625" style="7" customWidth="1"/>
    <col min="7" max="7" width="16.75390625" style="7" customWidth="1"/>
    <col min="8" max="8" width="18.50390625" style="7" customWidth="1"/>
    <col min="9" max="9" width="17.875" style="7" customWidth="1"/>
    <col min="10" max="10" width="20.25390625" style="7" customWidth="1"/>
    <col min="11" max="11" width="15.75390625" style="7" customWidth="1"/>
    <col min="12" max="12" width="19.75390625" style="7" bestFit="1" customWidth="1"/>
    <col min="13" max="13" width="18.625" style="7" bestFit="1" customWidth="1"/>
    <col min="14" max="16384" width="9.00390625" style="7" customWidth="1"/>
  </cols>
  <sheetData>
    <row r="1" spans="1:10" ht="25.5" customHeight="1">
      <c r="A1" s="3"/>
      <c r="B1" s="3"/>
      <c r="C1" s="3"/>
      <c r="D1" s="3"/>
      <c r="E1" s="4" t="s">
        <v>0</v>
      </c>
      <c r="F1" s="5" t="s">
        <v>1</v>
      </c>
      <c r="G1" s="6"/>
      <c r="H1" s="6"/>
      <c r="I1" s="6"/>
      <c r="J1" s="6"/>
    </row>
    <row r="2" spans="1:10" ht="33" customHeight="1">
      <c r="A2" s="6"/>
      <c r="B2" s="6"/>
      <c r="C2" s="6"/>
      <c r="D2" s="6"/>
      <c r="E2" s="8" t="s">
        <v>2</v>
      </c>
      <c r="F2" s="9" t="s">
        <v>3</v>
      </c>
      <c r="G2" s="6"/>
      <c r="H2" s="6"/>
      <c r="I2" s="6"/>
      <c r="J2" s="6"/>
    </row>
    <row r="3" spans="1:10" ht="18.75" customHeight="1" thickBot="1">
      <c r="A3" s="6"/>
      <c r="B3" s="6"/>
      <c r="C3" s="6"/>
      <c r="D3" s="10" t="s">
        <v>47</v>
      </c>
      <c r="E3" s="10"/>
      <c r="F3" s="11" t="s">
        <v>28</v>
      </c>
      <c r="G3" s="6"/>
      <c r="H3" s="6"/>
      <c r="I3" s="6"/>
      <c r="J3" s="12" t="s">
        <v>4</v>
      </c>
    </row>
    <row r="4" spans="1:10" s="14" customFormat="1" ht="21.75" customHeight="1">
      <c r="A4" s="57" t="s">
        <v>5</v>
      </c>
      <c r="B4" s="59" t="s">
        <v>29</v>
      </c>
      <c r="C4" s="61" t="s">
        <v>6</v>
      </c>
      <c r="D4" s="62"/>
      <c r="E4" s="62"/>
      <c r="F4" s="62" t="s">
        <v>7</v>
      </c>
      <c r="G4" s="62"/>
      <c r="H4" s="63"/>
      <c r="I4" s="13" t="s">
        <v>8</v>
      </c>
      <c r="J4" s="55" t="s">
        <v>9</v>
      </c>
    </row>
    <row r="5" spans="1:10" s="14" customFormat="1" ht="36.75" customHeight="1">
      <c r="A5" s="58"/>
      <c r="B5" s="60"/>
      <c r="C5" s="15" t="s">
        <v>10</v>
      </c>
      <c r="D5" s="16" t="s">
        <v>30</v>
      </c>
      <c r="E5" s="16" t="s">
        <v>11</v>
      </c>
      <c r="F5" s="15" t="s">
        <v>12</v>
      </c>
      <c r="G5" s="16" t="s">
        <v>31</v>
      </c>
      <c r="H5" s="17" t="s">
        <v>13</v>
      </c>
      <c r="I5" s="16" t="s">
        <v>32</v>
      </c>
      <c r="J5" s="56"/>
    </row>
    <row r="6" spans="1:11" s="6" customFormat="1" ht="16.5" customHeight="1">
      <c r="A6" s="18" t="s">
        <v>14</v>
      </c>
      <c r="B6" s="2">
        <v>1465119469796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f aca="true" t="shared" si="0" ref="H6:H12">SUM(C6:G6)</f>
        <v>0</v>
      </c>
      <c r="I6" s="2">
        <v>765494343</v>
      </c>
      <c r="J6" s="20">
        <f>B6+H6-I6</f>
        <v>1464353975453</v>
      </c>
      <c r="K6" s="21"/>
    </row>
    <row r="7" spans="1:11" s="6" customFormat="1" ht="16.5" customHeight="1">
      <c r="A7" s="18" t="s">
        <v>15</v>
      </c>
      <c r="B7" s="2">
        <v>25426746941</v>
      </c>
      <c r="C7" s="19">
        <v>0</v>
      </c>
      <c r="D7" s="19">
        <v>0</v>
      </c>
      <c r="E7" s="19">
        <v>0</v>
      </c>
      <c r="F7" s="1">
        <v>1845956</v>
      </c>
      <c r="G7" s="19">
        <v>0</v>
      </c>
      <c r="H7" s="1">
        <f t="shared" si="0"/>
        <v>1845956</v>
      </c>
      <c r="I7" s="2">
        <v>163212566</v>
      </c>
      <c r="J7" s="20">
        <f aca="true" t="shared" si="1" ref="J7:J12">B7+H7-I7</f>
        <v>25265380331</v>
      </c>
      <c r="K7" s="21"/>
    </row>
    <row r="8" spans="1:11" s="6" customFormat="1" ht="16.5" customHeight="1">
      <c r="A8" s="18" t="s">
        <v>16</v>
      </c>
      <c r="B8" s="2">
        <v>91323746363</v>
      </c>
      <c r="C8" s="19">
        <v>0</v>
      </c>
      <c r="D8" s="19">
        <v>0</v>
      </c>
      <c r="E8" s="19">
        <v>0</v>
      </c>
      <c r="F8" s="1">
        <v>111577044</v>
      </c>
      <c r="G8" s="19">
        <v>0</v>
      </c>
      <c r="H8" s="1">
        <f t="shared" si="0"/>
        <v>111577044</v>
      </c>
      <c r="I8" s="2">
        <v>5521444</v>
      </c>
      <c r="J8" s="20">
        <f t="shared" si="1"/>
        <v>91429801963</v>
      </c>
      <c r="K8" s="21"/>
    </row>
    <row r="9" spans="1:11" s="6" customFormat="1" ht="16.5" customHeight="1">
      <c r="A9" s="18" t="s">
        <v>17</v>
      </c>
      <c r="B9" s="22">
        <v>48784835779.65</v>
      </c>
      <c r="C9" s="19">
        <v>0</v>
      </c>
      <c r="D9" s="19">
        <v>0</v>
      </c>
      <c r="E9" s="19">
        <v>0</v>
      </c>
      <c r="F9" s="1">
        <v>44738</v>
      </c>
      <c r="G9" s="19">
        <v>0</v>
      </c>
      <c r="H9" s="1">
        <f t="shared" si="0"/>
        <v>44738</v>
      </c>
      <c r="I9" s="19">
        <v>0</v>
      </c>
      <c r="J9" s="20">
        <f t="shared" si="1"/>
        <v>48784880517.65</v>
      </c>
      <c r="K9" s="21"/>
    </row>
    <row r="10" spans="1:12" s="6" customFormat="1" ht="16.5" customHeight="1">
      <c r="A10" s="18" t="s">
        <v>18</v>
      </c>
      <c r="B10" s="22">
        <f>223418785747.03+9242108.2</f>
        <v>223428027855.23</v>
      </c>
      <c r="C10" s="19">
        <v>0</v>
      </c>
      <c r="D10" s="19">
        <v>0</v>
      </c>
      <c r="E10" s="19">
        <v>0</v>
      </c>
      <c r="F10" s="1">
        <f>4615268294-9242108.2</f>
        <v>4606026185.8</v>
      </c>
      <c r="G10" s="19">
        <v>0</v>
      </c>
      <c r="H10" s="1">
        <f t="shared" si="0"/>
        <v>4606026185.8</v>
      </c>
      <c r="I10" s="19">
        <v>0</v>
      </c>
      <c r="J10" s="20">
        <f t="shared" si="1"/>
        <v>228034054041.03</v>
      </c>
      <c r="K10" s="21"/>
      <c r="L10" s="23"/>
    </row>
    <row r="11" spans="1:11" s="6" customFormat="1" ht="16.5" customHeight="1">
      <c r="A11" s="18" t="s">
        <v>19</v>
      </c>
      <c r="B11" s="22">
        <v>1404321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t="shared" si="0"/>
        <v>0</v>
      </c>
      <c r="I11" s="19">
        <v>0</v>
      </c>
      <c r="J11" s="20">
        <f t="shared" si="1"/>
        <v>1404321</v>
      </c>
      <c r="K11" s="21"/>
    </row>
    <row r="12" spans="1:11" s="6" customFormat="1" ht="16.5" customHeight="1">
      <c r="A12" s="18" t="s">
        <v>20</v>
      </c>
      <c r="B12" s="22">
        <v>12910982557.02</v>
      </c>
      <c r="C12" s="19">
        <v>0</v>
      </c>
      <c r="D12" s="19">
        <v>0</v>
      </c>
      <c r="E12" s="19">
        <v>0</v>
      </c>
      <c r="F12" s="1">
        <v>2765512</v>
      </c>
      <c r="G12" s="19">
        <v>0</v>
      </c>
      <c r="H12" s="1">
        <f t="shared" si="0"/>
        <v>2765512</v>
      </c>
      <c r="I12" s="2">
        <v>8051</v>
      </c>
      <c r="J12" s="20">
        <f t="shared" si="1"/>
        <v>12913740018.02</v>
      </c>
      <c r="K12" s="21"/>
    </row>
    <row r="13" spans="1:11" s="29" customFormat="1" ht="24.75" customHeight="1">
      <c r="A13" s="24" t="s">
        <v>33</v>
      </c>
      <c r="B13" s="25">
        <f aca="true" t="shared" si="2" ref="B13:J13">SUM(B6:B12)</f>
        <v>1866995213612.9</v>
      </c>
      <c r="C13" s="26">
        <f t="shared" si="2"/>
        <v>0</v>
      </c>
      <c r="D13" s="26">
        <f t="shared" si="2"/>
        <v>0</v>
      </c>
      <c r="E13" s="26">
        <f t="shared" si="2"/>
        <v>0</v>
      </c>
      <c r="F13" s="26">
        <f t="shared" si="2"/>
        <v>4722259435.8</v>
      </c>
      <c r="G13" s="26">
        <f t="shared" si="2"/>
        <v>0</v>
      </c>
      <c r="H13" s="26">
        <f t="shared" si="2"/>
        <v>4722259435.8</v>
      </c>
      <c r="I13" s="27">
        <f t="shared" si="2"/>
        <v>934236404</v>
      </c>
      <c r="J13" s="28">
        <f t="shared" si="2"/>
        <v>1870783236644.7</v>
      </c>
      <c r="K13" s="21"/>
    </row>
    <row r="14" spans="1:12" s="6" customFormat="1" ht="16.5" customHeight="1">
      <c r="A14" s="30" t="s">
        <v>21</v>
      </c>
      <c r="B14" s="19">
        <v>0</v>
      </c>
      <c r="C14" s="2">
        <v>97082338755</v>
      </c>
      <c r="D14" s="2">
        <v>60789049383.57</v>
      </c>
      <c r="E14" s="19">
        <v>0</v>
      </c>
      <c r="F14" s="19">
        <v>0</v>
      </c>
      <c r="G14" s="19">
        <v>0</v>
      </c>
      <c r="H14" s="2">
        <f>SUM(C14:G14)</f>
        <v>157871388138.57</v>
      </c>
      <c r="I14" s="2">
        <v>96554465458</v>
      </c>
      <c r="J14" s="20">
        <f>B14+H14-I14</f>
        <v>61316922680.57001</v>
      </c>
      <c r="K14" s="21"/>
      <c r="L14" s="31"/>
    </row>
    <row r="15" spans="1:12" s="6" customFormat="1" ht="16.5" customHeight="1">
      <c r="A15" s="32" t="s">
        <v>22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2">
        <v>793310</v>
      </c>
      <c r="H15" s="2">
        <f>SUM(C15:G15)</f>
        <v>793310</v>
      </c>
      <c r="I15" s="19">
        <v>0</v>
      </c>
      <c r="J15" s="20">
        <f>B15+H15-I15</f>
        <v>793310</v>
      </c>
      <c r="K15" s="21"/>
      <c r="L15" s="31"/>
    </row>
    <row r="16" spans="1:11" s="6" customFormat="1" ht="16.5" customHeight="1">
      <c r="A16" s="30" t="s">
        <v>23</v>
      </c>
      <c r="B16" s="19">
        <v>0</v>
      </c>
      <c r="C16" s="19">
        <v>0</v>
      </c>
      <c r="D16" s="19">
        <v>0</v>
      </c>
      <c r="E16" s="2">
        <v>2606730185</v>
      </c>
      <c r="F16" s="19">
        <v>0</v>
      </c>
      <c r="G16" s="19">
        <v>0</v>
      </c>
      <c r="H16" s="2">
        <f>SUM(C16:G16)</f>
        <v>2606730185</v>
      </c>
      <c r="I16" s="19">
        <v>0</v>
      </c>
      <c r="J16" s="20">
        <f>B16+H16-I16</f>
        <v>2606730185</v>
      </c>
      <c r="K16" s="21"/>
    </row>
    <row r="17" spans="1:11" s="6" customFormat="1" ht="24.75" customHeight="1">
      <c r="A17" s="24" t="s">
        <v>34</v>
      </c>
      <c r="B17" s="26">
        <f aca="true" t="shared" si="3" ref="B17:J17">SUM(B14:B16)</f>
        <v>0</v>
      </c>
      <c r="C17" s="25">
        <f t="shared" si="3"/>
        <v>97082338755</v>
      </c>
      <c r="D17" s="25">
        <f t="shared" si="3"/>
        <v>60789049383.57</v>
      </c>
      <c r="E17" s="27">
        <f t="shared" si="3"/>
        <v>2606730185</v>
      </c>
      <c r="F17" s="26">
        <f t="shared" si="3"/>
        <v>0</v>
      </c>
      <c r="G17" s="25">
        <f t="shared" si="3"/>
        <v>793310</v>
      </c>
      <c r="H17" s="25">
        <f t="shared" si="3"/>
        <v>160478911633.57</v>
      </c>
      <c r="I17" s="25">
        <f t="shared" si="3"/>
        <v>96554465458</v>
      </c>
      <c r="J17" s="28">
        <f t="shared" si="3"/>
        <v>63924446175.57001</v>
      </c>
      <c r="K17" s="21"/>
    </row>
    <row r="18" spans="1:13" s="39" customFormat="1" ht="20.25" customHeight="1">
      <c r="A18" s="33" t="s">
        <v>35</v>
      </c>
      <c r="B18" s="34">
        <v>14507904636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>SUM(C18:G18)</f>
        <v>0</v>
      </c>
      <c r="I18" s="19">
        <v>0</v>
      </c>
      <c r="J18" s="35">
        <f>B18+H18-I18</f>
        <v>14507904636</v>
      </c>
      <c r="K18" s="36"/>
      <c r="L18" s="37"/>
      <c r="M18" s="38"/>
    </row>
    <row r="19" spans="1:13" s="39" customFormat="1" ht="29.25" customHeight="1">
      <c r="A19" s="33" t="s">
        <v>48</v>
      </c>
      <c r="B19" s="34">
        <v>24615744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>SUM(C19:G19)</f>
        <v>0</v>
      </c>
      <c r="I19" s="19">
        <v>0</v>
      </c>
      <c r="J19" s="35">
        <f>B19+H19-I19</f>
        <v>24615744</v>
      </c>
      <c r="K19" s="36"/>
      <c r="L19" s="37"/>
      <c r="M19" s="38"/>
    </row>
    <row r="20" spans="1:11" s="6" customFormat="1" ht="25.5" customHeight="1">
      <c r="A20" s="24" t="s">
        <v>37</v>
      </c>
      <c r="B20" s="25">
        <f aca="true" t="shared" si="4" ref="B20:J20">SUM(B18:B19)</f>
        <v>14532520380</v>
      </c>
      <c r="C20" s="19">
        <f t="shared" si="4"/>
        <v>0</v>
      </c>
      <c r="D20" s="19">
        <f t="shared" si="4"/>
        <v>0</v>
      </c>
      <c r="E20" s="19">
        <f t="shared" si="4"/>
        <v>0</v>
      </c>
      <c r="F20" s="19">
        <f t="shared" si="4"/>
        <v>0</v>
      </c>
      <c r="G20" s="19">
        <f t="shared" si="4"/>
        <v>0</v>
      </c>
      <c r="H20" s="19">
        <f t="shared" si="4"/>
        <v>0</v>
      </c>
      <c r="I20" s="19">
        <f t="shared" si="4"/>
        <v>0</v>
      </c>
      <c r="J20" s="28">
        <f t="shared" si="4"/>
        <v>14532520380</v>
      </c>
      <c r="K20" s="21"/>
    </row>
    <row r="21" spans="1:11" s="6" customFormat="1" ht="21.75" customHeight="1">
      <c r="A21" s="40" t="s">
        <v>26</v>
      </c>
      <c r="B21" s="22">
        <v>71835904545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 aca="true" t="shared" si="5" ref="H21:H32">SUM(C21:G21)</f>
        <v>0</v>
      </c>
      <c r="I21" s="19">
        <v>0</v>
      </c>
      <c r="J21" s="20">
        <f aca="true" t="shared" si="6" ref="J21:J32">B21+H21-I21</f>
        <v>71835904545</v>
      </c>
      <c r="K21" s="21"/>
    </row>
    <row r="22" spans="1:11" s="6" customFormat="1" ht="21.75" customHeight="1">
      <c r="A22" s="40" t="s">
        <v>38</v>
      </c>
      <c r="B22" s="22">
        <v>3500000000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f t="shared" si="5"/>
        <v>0</v>
      </c>
      <c r="I22" s="19">
        <v>0</v>
      </c>
      <c r="J22" s="20">
        <f t="shared" si="6"/>
        <v>3500000000</v>
      </c>
      <c r="K22" s="21"/>
    </row>
    <row r="23" spans="1:11" s="39" customFormat="1" ht="40.5" customHeight="1" hidden="1">
      <c r="A23" s="33" t="s">
        <v>39</v>
      </c>
      <c r="B23" s="34"/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f t="shared" si="5"/>
        <v>0</v>
      </c>
      <c r="I23" s="19">
        <v>0</v>
      </c>
      <c r="J23" s="35">
        <f t="shared" si="6"/>
        <v>0</v>
      </c>
      <c r="K23" s="36"/>
    </row>
    <row r="24" spans="1:11" s="39" customFormat="1" ht="29.25" customHeight="1" hidden="1">
      <c r="A24" s="33" t="s">
        <v>40</v>
      </c>
      <c r="B24" s="34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f t="shared" si="5"/>
        <v>0</v>
      </c>
      <c r="I24" s="19">
        <v>0</v>
      </c>
      <c r="J24" s="35">
        <f t="shared" si="6"/>
        <v>0</v>
      </c>
      <c r="K24" s="36"/>
    </row>
    <row r="25" spans="1:11" s="39" customFormat="1" ht="29.25" customHeight="1">
      <c r="A25" s="33" t="s">
        <v>41</v>
      </c>
      <c r="B25" s="34">
        <v>200000000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f>SUM(C25:G25)</f>
        <v>0</v>
      </c>
      <c r="I25" s="19">
        <v>0</v>
      </c>
      <c r="J25" s="35">
        <f t="shared" si="6"/>
        <v>200000000</v>
      </c>
      <c r="K25" s="36"/>
    </row>
    <row r="26" spans="1:11" s="39" customFormat="1" ht="29.25" customHeight="1" hidden="1">
      <c r="A26" s="33" t="s">
        <v>42</v>
      </c>
      <c r="B26" s="34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f t="shared" si="5"/>
        <v>0</v>
      </c>
      <c r="I26" s="19">
        <v>0</v>
      </c>
      <c r="J26" s="35">
        <f t="shared" si="6"/>
        <v>0</v>
      </c>
      <c r="K26" s="36"/>
    </row>
    <row r="27" spans="1:11" s="39" customFormat="1" ht="29.25" customHeight="1" hidden="1">
      <c r="A27" s="33" t="s">
        <v>43</v>
      </c>
      <c r="B27" s="34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>SUM(C27:G27)</f>
        <v>0</v>
      </c>
      <c r="I27" s="19">
        <v>0</v>
      </c>
      <c r="J27" s="35">
        <f t="shared" si="6"/>
        <v>0</v>
      </c>
      <c r="K27" s="36"/>
    </row>
    <row r="28" spans="1:11" s="39" customFormat="1" ht="29.25" customHeight="1">
      <c r="A28" s="33" t="s">
        <v>44</v>
      </c>
      <c r="B28" s="34">
        <v>3700000000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f t="shared" si="5"/>
        <v>0</v>
      </c>
      <c r="I28" s="19">
        <v>0</v>
      </c>
      <c r="J28" s="35">
        <f t="shared" si="6"/>
        <v>3700000000</v>
      </c>
      <c r="K28" s="36"/>
    </row>
    <row r="29" spans="1:11" s="39" customFormat="1" ht="29.25" customHeight="1">
      <c r="A29" s="33" t="s">
        <v>45</v>
      </c>
      <c r="B29" s="34">
        <v>2000000000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f t="shared" si="5"/>
        <v>0</v>
      </c>
      <c r="I29" s="19">
        <v>0</v>
      </c>
      <c r="J29" s="35">
        <f t="shared" si="6"/>
        <v>2000000000</v>
      </c>
      <c r="K29" s="36"/>
    </row>
    <row r="30" spans="1:11" s="6" customFormat="1" ht="21.75" customHeight="1">
      <c r="A30" s="40" t="s">
        <v>27</v>
      </c>
      <c r="B30" s="22">
        <v>400000000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f t="shared" si="5"/>
        <v>0</v>
      </c>
      <c r="I30" s="19">
        <v>0</v>
      </c>
      <c r="J30" s="20">
        <f t="shared" si="6"/>
        <v>400000000</v>
      </c>
      <c r="K30" s="21"/>
    </row>
    <row r="31" spans="1:11" s="39" customFormat="1" ht="28.5" customHeight="1">
      <c r="A31" s="33" t="s">
        <v>36</v>
      </c>
      <c r="B31" s="34">
        <v>200000000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f>SUM(C31:G31)</f>
        <v>0</v>
      </c>
      <c r="I31" s="19">
        <v>0</v>
      </c>
      <c r="J31" s="35">
        <f t="shared" si="6"/>
        <v>200000000</v>
      </c>
      <c r="K31" s="36"/>
    </row>
    <row r="32" spans="1:11" s="39" customFormat="1" ht="28.5" customHeight="1">
      <c r="A32" s="33" t="s">
        <v>51</v>
      </c>
      <c r="B32" s="34">
        <v>8400000000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f t="shared" si="5"/>
        <v>0</v>
      </c>
      <c r="I32" s="19">
        <v>0</v>
      </c>
      <c r="J32" s="35">
        <f t="shared" si="6"/>
        <v>8400000000</v>
      </c>
      <c r="K32" s="36"/>
    </row>
    <row r="33" spans="1:11" s="29" customFormat="1" ht="22.5" customHeight="1">
      <c r="A33" s="41" t="s">
        <v>46</v>
      </c>
      <c r="B33" s="25">
        <f aca="true" t="shared" si="7" ref="B33:J33">SUM(B21:B32)</f>
        <v>90235904545</v>
      </c>
      <c r="C33" s="19">
        <f t="shared" si="7"/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28">
        <f t="shared" si="7"/>
        <v>90235904545</v>
      </c>
      <c r="K33" s="21"/>
    </row>
    <row r="34" spans="1:11" s="29" customFormat="1" ht="38.25" customHeight="1" hidden="1">
      <c r="A34" s="41"/>
      <c r="B34" s="25"/>
      <c r="C34" s="25"/>
      <c r="D34" s="25"/>
      <c r="E34" s="27"/>
      <c r="F34" s="27"/>
      <c r="G34" s="25"/>
      <c r="H34" s="25"/>
      <c r="I34" s="25"/>
      <c r="J34" s="28"/>
      <c r="K34" s="21"/>
    </row>
    <row r="35" spans="1:11" s="29" customFormat="1" ht="38.25" customHeight="1" hidden="1">
      <c r="A35" s="41"/>
      <c r="B35" s="25"/>
      <c r="C35" s="25"/>
      <c r="D35" s="25"/>
      <c r="E35" s="27"/>
      <c r="F35" s="27"/>
      <c r="G35" s="25"/>
      <c r="H35" s="25"/>
      <c r="I35" s="25"/>
      <c r="J35" s="28"/>
      <c r="K35" s="21"/>
    </row>
    <row r="36" spans="1:11" s="29" customFormat="1" ht="38.25" customHeight="1" hidden="1">
      <c r="A36" s="41"/>
      <c r="B36" s="25"/>
      <c r="C36" s="25"/>
      <c r="D36" s="25"/>
      <c r="E36" s="27"/>
      <c r="F36" s="27"/>
      <c r="G36" s="25"/>
      <c r="H36" s="25"/>
      <c r="I36" s="25"/>
      <c r="J36" s="28"/>
      <c r="K36" s="21"/>
    </row>
    <row r="37" spans="1:11" s="29" customFormat="1" ht="38.25" customHeight="1" hidden="1">
      <c r="A37" s="41"/>
      <c r="B37" s="25"/>
      <c r="C37" s="25"/>
      <c r="D37" s="25"/>
      <c r="E37" s="27"/>
      <c r="F37" s="27"/>
      <c r="G37" s="25"/>
      <c r="H37" s="25"/>
      <c r="I37" s="25"/>
      <c r="J37" s="28"/>
      <c r="K37" s="21"/>
    </row>
    <row r="38" spans="1:11" s="29" customFormat="1" ht="38.25" customHeight="1" hidden="1">
      <c r="A38" s="41"/>
      <c r="B38" s="25"/>
      <c r="C38" s="25"/>
      <c r="D38" s="25"/>
      <c r="E38" s="27"/>
      <c r="F38" s="27"/>
      <c r="G38" s="25"/>
      <c r="H38" s="25"/>
      <c r="I38" s="25"/>
      <c r="J38" s="28"/>
      <c r="K38" s="21"/>
    </row>
    <row r="39" spans="1:11" s="29" customFormat="1" ht="38.25" customHeight="1" hidden="1">
      <c r="A39" s="41"/>
      <c r="B39" s="25"/>
      <c r="C39" s="25"/>
      <c r="D39" s="25"/>
      <c r="E39" s="27"/>
      <c r="F39" s="27"/>
      <c r="G39" s="25"/>
      <c r="H39" s="25"/>
      <c r="I39" s="25"/>
      <c r="J39" s="28"/>
      <c r="K39" s="21"/>
    </row>
    <row r="40" spans="1:11" s="29" customFormat="1" ht="21" customHeight="1" hidden="1">
      <c r="A40" s="41"/>
      <c r="B40" s="25"/>
      <c r="C40" s="25"/>
      <c r="D40" s="25"/>
      <c r="E40" s="27"/>
      <c r="F40" s="27"/>
      <c r="G40" s="25"/>
      <c r="H40" s="25"/>
      <c r="I40" s="25"/>
      <c r="J40" s="28"/>
      <c r="K40" s="21"/>
    </row>
    <row r="41" spans="1:11" s="29" customFormat="1" ht="23.25" customHeight="1" thickBot="1">
      <c r="A41" s="42" t="s">
        <v>24</v>
      </c>
      <c r="B41" s="43">
        <f aca="true" t="shared" si="8" ref="B41:J41">B33+B20+B17+B13</f>
        <v>1971763638537.9</v>
      </c>
      <c r="C41" s="43">
        <f t="shared" si="8"/>
        <v>97082338755</v>
      </c>
      <c r="D41" s="43">
        <f t="shared" si="8"/>
        <v>60789049383.57</v>
      </c>
      <c r="E41" s="44">
        <f t="shared" si="8"/>
        <v>2606730185</v>
      </c>
      <c r="F41" s="45">
        <f t="shared" si="8"/>
        <v>4722259435.8</v>
      </c>
      <c r="G41" s="43">
        <f t="shared" si="8"/>
        <v>793310</v>
      </c>
      <c r="H41" s="43">
        <f t="shared" si="8"/>
        <v>165201171069.37</v>
      </c>
      <c r="I41" s="43">
        <f t="shared" si="8"/>
        <v>97488701862</v>
      </c>
      <c r="J41" s="46">
        <f t="shared" si="8"/>
        <v>2039476107745.27</v>
      </c>
      <c r="K41" s="21"/>
    </row>
    <row r="42" spans="1:11" s="48" customFormat="1" ht="15.75" customHeight="1">
      <c r="A42" s="47" t="s">
        <v>49</v>
      </c>
      <c r="K42" s="49"/>
    </row>
    <row r="43" spans="1:11" s="48" customFormat="1" ht="14.25" customHeight="1">
      <c r="A43" s="50" t="s">
        <v>50</v>
      </c>
      <c r="K43" s="49"/>
    </row>
    <row r="44" spans="1:11" ht="15.75" customHeight="1">
      <c r="A44" s="51" t="s">
        <v>25</v>
      </c>
      <c r="K44" s="52"/>
    </row>
    <row r="45" spans="1:11" ht="15" customHeight="1">
      <c r="A45" s="53"/>
      <c r="K45" s="52"/>
    </row>
    <row r="46" spans="1:11" ht="15" customHeight="1">
      <c r="A46" s="53"/>
      <c r="H46" s="54"/>
      <c r="K46" s="52"/>
    </row>
    <row r="47" ht="15" customHeight="1">
      <c r="K47" s="52"/>
    </row>
    <row r="48" ht="15" customHeight="1">
      <c r="K48" s="5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sheetProtection/>
  <mergeCells count="5">
    <mergeCell ref="J4:J5"/>
    <mergeCell ref="A4:A5"/>
    <mergeCell ref="B4:B5"/>
    <mergeCell ref="C4:E4"/>
    <mergeCell ref="F4:H4"/>
  </mergeCells>
  <printOptions horizontalCentered="1"/>
  <pageMargins left="0.5118110236220472" right="0.5118110236220472" top="0.7874015748031497" bottom="0.5905511811023623" header="0.3937007874015748" footer="0.196850393700787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會計決算處公務會計科王文坦</cp:lastModifiedBy>
  <cp:lastPrinted>2016-04-14T03:46:19Z</cp:lastPrinted>
  <dcterms:created xsi:type="dcterms:W3CDTF">2007-04-08T03:15:34Z</dcterms:created>
  <dcterms:modified xsi:type="dcterms:W3CDTF">2016-04-14T03:46:20Z</dcterms:modified>
  <cp:category/>
  <cp:version/>
  <cp:contentType/>
  <cp:contentStatus/>
</cp:coreProperties>
</file>