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104國營" sheetId="1" r:id="rId1"/>
  </sheets>
  <definedNames>
    <definedName name="_xlnm.Print_Area" localSheetId="0">'104國營'!$A$1:$Q$20</definedName>
  </definedNames>
  <calcPr fullCalcOnLoad="1"/>
</workbook>
</file>

<file path=xl/sharedStrings.xml><?xml version="1.0" encoding="utf-8"?>
<sst xmlns="http://schemas.openxmlformats.org/spreadsheetml/2006/main" count="61" uniqueCount="42">
  <si>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</si>
  <si>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</si>
  <si>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</si>
  <si>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</si>
  <si>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</si>
  <si>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</si>
  <si>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年                    度</t>
  </si>
  <si>
    <t>行  政  院  主  管</t>
  </si>
  <si>
    <t>中  央  銀  行</t>
  </si>
  <si>
    <t>丁、本年度註銷數</t>
  </si>
  <si>
    <t>驗算</t>
  </si>
  <si>
    <t>戊、本年度結欠數</t>
  </si>
  <si>
    <r>
      <t>臺</t>
    </r>
    <r>
      <rPr>
        <sz val="12"/>
        <rFont val="新細明體"/>
        <family val="1"/>
      </rPr>
      <t xml:space="preserve"> 灣 港 務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</si>
  <si>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</si>
  <si>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</si>
  <si>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</si>
  <si>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 xml:space="preserve">       中華民國</t>
  </si>
  <si>
    <t>單位：新臺幣元</t>
  </si>
  <si>
    <r>
      <t>臺灣金融控股
股份有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</si>
  <si>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</si>
  <si>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t>臺灣土地銀行
股份有限公司</t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</si>
  <si>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</si>
  <si>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</si>
  <si>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</si>
  <si>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油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</si>
  <si>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</si>
  <si>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t>甲、上年度結欠數</t>
  </si>
  <si>
    <t>財　　　　　　　　　　　　政　　　　　　　　　　　　部　　　　　　　　　　　　主　　　　　　　　　　　　管</t>
  </si>
  <si>
    <t>經　　　　　濟　　　　　部　　　　　主　　　　　管</t>
  </si>
  <si>
    <t>交　　　　　通　　　　　部　　　　　主　　　　　管</t>
  </si>
  <si>
    <r>
      <t>１０３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</si>
  <si>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t xml:space="preserve"> 103年12月31日</t>
  </si>
  <si>
    <t>註：本表結欠數為負數者，係國營事業解繳股息紅利應退還數。</t>
  </si>
  <si>
    <t xml:space="preserve"> 104年12月31日</t>
  </si>
  <si>
    <r>
      <t xml:space="preserve">１０３ </t>
    </r>
    <r>
      <rPr>
        <sz val="12"/>
        <rFont val="新細明體"/>
        <family val="1"/>
      </rPr>
      <t xml:space="preserve">年度 </t>
    </r>
  </si>
  <si>
    <r>
      <t>１０４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</si>
  <si>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t xml:space="preserve">１０３ 年度 </t>
  </si>
  <si>
    <t xml:space="preserve">１０４ 年度 </t>
  </si>
  <si>
    <t xml:space="preserve">１０３ 年度 </t>
  </si>
  <si>
    <t xml:space="preserve">１０４ 年度 </t>
  </si>
  <si>
    <r>
      <t>１０３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</si>
  <si>
    <r>
      <t>１０４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年度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</si>
</sst>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  <numFmt numFmtId="186" formatCode="#,##0.00;[Red]\-#,##0.00;&quot;_&quot;"/>
  </numFmts>
  <fonts count="49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8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185" fontId="11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 quotePrefix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shrinkToFit="1"/>
    </xf>
    <xf numFmtId="0" fontId="0" fillId="0" borderId="14" xfId="0" applyFont="1" applyFill="1" applyBorder="1" applyAlignment="1" quotePrefix="1">
      <alignment horizontal="center" vertical="center" shrinkToFit="1"/>
    </xf>
    <xf numFmtId="0" fontId="0" fillId="0" borderId="14" xfId="0" applyFont="1" applyFill="1" applyBorder="1" applyAlignment="1" quotePrefix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 quotePrefix="1">
      <alignment horizontal="center" vertical="center" wrapText="1" shrinkToFit="1"/>
    </xf>
    <xf numFmtId="0" fontId="3" fillId="0" borderId="10" xfId="0" applyFont="1" applyFill="1" applyBorder="1" applyAlignment="1" quotePrefix="1">
      <alignment horizontal="distributed" vertical="center"/>
    </xf>
    <xf numFmtId="185" fontId="10" fillId="0" borderId="11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>
      <alignment vertical="center"/>
    </xf>
    <xf numFmtId="185" fontId="11" fillId="0" borderId="16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3" fontId="6" fillId="0" borderId="0" xfId="33" applyFont="1" applyFill="1" applyAlignment="1">
      <alignment vertical="center"/>
    </xf>
    <xf numFmtId="178" fontId="0" fillId="0" borderId="0" xfId="0" applyNumberFormat="1" applyFont="1" applyFill="1" applyAlignment="1">
      <alignment horizontal="center"/>
    </xf>
    <xf numFmtId="179" fontId="10" fillId="0" borderId="16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/>
    </xf>
    <xf numFmtId="177" fontId="7" fillId="0" borderId="18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43" fontId="5" fillId="0" borderId="0" xfId="33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distributed" shrinkToFit="1"/>
    </xf>
    <xf numFmtId="0" fontId="7" fillId="0" borderId="22" xfId="0" applyFont="1" applyFill="1" applyBorder="1" applyAlignment="1">
      <alignment horizontal="centerContinuous" vertical="distributed" shrinkToFit="1"/>
    </xf>
    <xf numFmtId="0" fontId="0" fillId="0" borderId="22" xfId="0" applyFont="1" applyFill="1" applyBorder="1" applyAlignment="1">
      <alignment horizontal="centerContinuous" vertical="distributed" shrinkToFit="1"/>
    </xf>
    <xf numFmtId="0" fontId="0" fillId="0" borderId="22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 shrinkToFit="1"/>
    </xf>
    <xf numFmtId="0" fontId="0" fillId="0" borderId="2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/>
    </xf>
    <xf numFmtId="185" fontId="1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distributed"/>
    </xf>
    <xf numFmtId="0" fontId="0" fillId="0" borderId="15" xfId="0" applyFont="1" applyFill="1" applyBorder="1" applyAlignment="1" quotePrefix="1">
      <alignment horizontal="center" vertical="center" shrinkToFit="1"/>
    </xf>
    <xf numFmtId="0" fontId="0" fillId="0" borderId="24" xfId="0" applyFont="1" applyFill="1" applyBorder="1" applyAlignment="1" quotePrefix="1">
      <alignment horizontal="center" vertical="center" shrinkToFit="1"/>
    </xf>
    <xf numFmtId="0" fontId="0" fillId="0" borderId="25" xfId="0" applyFont="1" applyFill="1" applyBorder="1" applyAlignment="1" quotePrefix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 quotePrefix="1">
      <alignment horizontal="right" vertical="center"/>
    </xf>
    <xf numFmtId="0" fontId="0" fillId="0" borderId="10" xfId="0" applyFill="1" applyBorder="1" applyAlignment="1" quotePrefix="1">
      <alignment horizontal="left" vertical="center" wrapText="1" indent="3"/>
    </xf>
    <xf numFmtId="186" fontId="11" fillId="0" borderId="11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="95" zoomScaleNormal="9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6.5"/>
  <cols>
    <col min="1" max="1" width="25.75390625" style="4" customWidth="1"/>
    <col min="2" max="4" width="21.25390625" style="4" customWidth="1"/>
    <col min="5" max="9" width="18.00390625" style="4" customWidth="1"/>
    <col min="10" max="10" width="25.625" style="4" customWidth="1"/>
    <col min="11" max="13" width="21.375" style="4" customWidth="1"/>
    <col min="14" max="17" width="22.25390625" style="4" customWidth="1"/>
    <col min="18" max="18" width="21.375" style="4" customWidth="1"/>
    <col min="19" max="16384" width="9.00390625" style="4" customWidth="1"/>
  </cols>
  <sheetData>
    <row r="1" spans="1:17" ht="15.75" customHeight="1">
      <c r="A1" s="64" t="s">
        <v>0</v>
      </c>
      <c r="B1" s="64"/>
      <c r="C1" s="64"/>
      <c r="D1" s="64"/>
      <c r="E1" s="63" t="s">
        <v>13</v>
      </c>
      <c r="F1" s="63"/>
      <c r="G1" s="63"/>
      <c r="H1" s="63"/>
      <c r="I1" s="3"/>
      <c r="J1" s="64" t="s">
        <v>0</v>
      </c>
      <c r="K1" s="64"/>
      <c r="L1" s="64"/>
      <c r="M1" s="64"/>
      <c r="N1" s="63" t="s">
        <v>13</v>
      </c>
      <c r="O1" s="63"/>
      <c r="P1" s="63"/>
      <c r="Q1" s="63"/>
    </row>
    <row r="2" spans="1:15" ht="24" customHeight="1">
      <c r="A2" s="5"/>
      <c r="B2" s="6"/>
      <c r="D2" s="7" t="s">
        <v>14</v>
      </c>
      <c r="E2" s="8" t="s">
        <v>15</v>
      </c>
      <c r="F2" s="9"/>
      <c r="G2" s="9"/>
      <c r="H2" s="9"/>
      <c r="I2" s="9"/>
      <c r="J2" s="5"/>
      <c r="K2" s="9"/>
      <c r="M2" s="7" t="s">
        <v>14</v>
      </c>
      <c r="N2" s="8" t="s">
        <v>15</v>
      </c>
      <c r="O2" s="8"/>
    </row>
    <row r="3" spans="1:17" s="16" customFormat="1" ht="21" customHeight="1" thickBot="1">
      <c r="A3" s="10"/>
      <c r="B3" s="11"/>
      <c r="C3" s="12"/>
      <c r="D3" s="13" t="s">
        <v>16</v>
      </c>
      <c r="E3" s="14" t="s">
        <v>33</v>
      </c>
      <c r="F3" s="12"/>
      <c r="G3" s="12"/>
      <c r="I3" s="15" t="s">
        <v>17</v>
      </c>
      <c r="J3" s="10"/>
      <c r="K3" s="12"/>
      <c r="M3" s="13" t="s">
        <v>16</v>
      </c>
      <c r="N3" s="14" t="s">
        <v>31</v>
      </c>
      <c r="O3" s="14"/>
      <c r="Q3" s="15" t="s">
        <v>17</v>
      </c>
    </row>
    <row r="4" spans="1:17" s="18" customFormat="1" ht="29.25" customHeight="1">
      <c r="A4" s="59" t="s">
        <v>6</v>
      </c>
      <c r="B4" s="17" t="s">
        <v>7</v>
      </c>
      <c r="C4" s="49" t="s">
        <v>27</v>
      </c>
      <c r="D4" s="50"/>
      <c r="E4" s="51"/>
      <c r="F4" s="51"/>
      <c r="G4" s="51"/>
      <c r="H4" s="51"/>
      <c r="I4" s="57"/>
      <c r="J4" s="59" t="s">
        <v>1</v>
      </c>
      <c r="K4" s="54" t="s">
        <v>28</v>
      </c>
      <c r="L4" s="52"/>
      <c r="M4" s="48"/>
      <c r="N4" s="54" t="s">
        <v>29</v>
      </c>
      <c r="O4" s="52"/>
      <c r="P4" s="53"/>
      <c r="Q4" s="61" t="s">
        <v>2</v>
      </c>
    </row>
    <row r="5" spans="1:17" s="18" customFormat="1" ht="35.25" customHeight="1">
      <c r="A5" s="60"/>
      <c r="B5" s="19" t="s">
        <v>8</v>
      </c>
      <c r="C5" s="20" t="s">
        <v>18</v>
      </c>
      <c r="D5" s="21" t="s">
        <v>19</v>
      </c>
      <c r="E5" s="20" t="s">
        <v>20</v>
      </c>
      <c r="F5" s="22" t="s">
        <v>21</v>
      </c>
      <c r="G5" s="22" t="s">
        <v>22</v>
      </c>
      <c r="H5" s="22" t="s">
        <v>23</v>
      </c>
      <c r="I5" s="58" t="s">
        <v>3</v>
      </c>
      <c r="J5" s="60"/>
      <c r="K5" s="21" t="s">
        <v>19</v>
      </c>
      <c r="L5" s="20" t="s">
        <v>24</v>
      </c>
      <c r="M5" s="19" t="s">
        <v>3</v>
      </c>
      <c r="N5" s="23" t="s">
        <v>25</v>
      </c>
      <c r="O5" s="23" t="s">
        <v>12</v>
      </c>
      <c r="P5" s="19" t="s">
        <v>3</v>
      </c>
      <c r="Q5" s="62"/>
    </row>
    <row r="6" spans="1:17" s="28" customFormat="1" ht="49.5" customHeight="1">
      <c r="A6" s="24" t="s">
        <v>26</v>
      </c>
      <c r="B6" s="25">
        <f aca="true" t="shared" si="0" ref="B6:H6">SUM(B7:B7)</f>
        <v>49243028045.95</v>
      </c>
      <c r="C6" s="25">
        <f t="shared" si="0"/>
        <v>92005000</v>
      </c>
      <c r="D6" s="25">
        <f t="shared" si="0"/>
        <v>447424248</v>
      </c>
      <c r="E6" s="25">
        <f t="shared" si="0"/>
        <v>42340000</v>
      </c>
      <c r="F6" s="25">
        <f t="shared" si="0"/>
        <v>10000000</v>
      </c>
      <c r="G6" s="26">
        <f t="shared" si="0"/>
        <v>7601517.419999987</v>
      </c>
      <c r="H6" s="27">
        <f t="shared" si="0"/>
        <v>3598111361.2</v>
      </c>
      <c r="I6" s="56">
        <f>SUM(I7:I7)</f>
        <v>4197482126.62</v>
      </c>
      <c r="J6" s="24" t="s">
        <v>26</v>
      </c>
      <c r="K6" s="25">
        <f>SUM(K7:K7)</f>
        <v>3761805900</v>
      </c>
      <c r="L6" s="25">
        <f>SUM(L7:L7)</f>
        <v>0</v>
      </c>
      <c r="M6" s="25">
        <f aca="true" t="shared" si="1" ref="M6:M17">SUM(K6:L6)</f>
        <v>3761805900</v>
      </c>
      <c r="N6" s="27">
        <f>SUM(N7:N7)</f>
        <v>81502000</v>
      </c>
      <c r="O6" s="25">
        <f>SUM(O7:O7)</f>
        <v>269252665</v>
      </c>
      <c r="P6" s="25">
        <f aca="true" t="shared" si="2" ref="P6:P17">SUM(N6:O6)</f>
        <v>350754665</v>
      </c>
      <c r="Q6" s="27">
        <f aca="true" t="shared" si="3" ref="Q6:Q17">B6+I6+M6+P6</f>
        <v>57553070737.57</v>
      </c>
    </row>
    <row r="7" spans="1:17" s="12" customFormat="1" ht="48" customHeight="1">
      <c r="A7" s="65" t="s">
        <v>34</v>
      </c>
      <c r="B7" s="2">
        <f>49223551641.67+19476404.28</f>
        <v>49243028045.95</v>
      </c>
      <c r="C7" s="2">
        <v>92005000</v>
      </c>
      <c r="D7" s="2">
        <v>447424248</v>
      </c>
      <c r="E7" s="2">
        <v>42340000</v>
      </c>
      <c r="F7" s="2">
        <v>10000000</v>
      </c>
      <c r="G7" s="29">
        <v>7601517.419999987</v>
      </c>
      <c r="H7" s="30">
        <f>3597044964.7+1066396.5</f>
        <v>3598111361.2</v>
      </c>
      <c r="I7" s="29">
        <f>SUM(C7:H7)</f>
        <v>4197482126.62</v>
      </c>
      <c r="J7" s="65" t="s">
        <v>36</v>
      </c>
      <c r="K7" s="2">
        <v>3761805900</v>
      </c>
      <c r="L7" s="2">
        <v>0</v>
      </c>
      <c r="M7" s="2">
        <f>SUM(K7:L7)</f>
        <v>3761805900</v>
      </c>
      <c r="N7" s="30">
        <v>81502000</v>
      </c>
      <c r="O7" s="2">
        <f>259766882+9485783</f>
        <v>269252665</v>
      </c>
      <c r="P7" s="2">
        <f>SUM(N7:O7)</f>
        <v>350754665</v>
      </c>
      <c r="Q7" s="30">
        <f t="shared" si="3"/>
        <v>57553070737.57</v>
      </c>
    </row>
    <row r="8" spans="1:17" s="28" customFormat="1" ht="46.5" customHeight="1">
      <c r="A8" s="1" t="s">
        <v>4</v>
      </c>
      <c r="B8" s="25">
        <f aca="true" t="shared" si="4" ref="B8:H8">B9</f>
        <v>180052442086.66</v>
      </c>
      <c r="C8" s="25">
        <f t="shared" si="4"/>
        <v>0</v>
      </c>
      <c r="D8" s="25">
        <f t="shared" si="4"/>
        <v>1510056837</v>
      </c>
      <c r="E8" s="25">
        <f t="shared" si="4"/>
        <v>0</v>
      </c>
      <c r="F8" s="26">
        <f t="shared" si="4"/>
        <v>99341000</v>
      </c>
      <c r="G8" s="26">
        <f t="shared" si="4"/>
        <v>161562152.74</v>
      </c>
      <c r="H8" s="27">
        <f t="shared" si="4"/>
        <v>8908555313.57</v>
      </c>
      <c r="I8" s="27">
        <f>SUM(I9:I9)</f>
        <v>10679515303.31</v>
      </c>
      <c r="J8" s="1" t="s">
        <v>4</v>
      </c>
      <c r="K8" s="25">
        <f>K9</f>
        <v>12696094915</v>
      </c>
      <c r="L8" s="25">
        <f>L9</f>
        <v>0</v>
      </c>
      <c r="M8" s="25">
        <f t="shared" si="1"/>
        <v>12696094915</v>
      </c>
      <c r="N8" s="27">
        <f>N9</f>
        <v>6128450000</v>
      </c>
      <c r="O8" s="25">
        <f>O9</f>
        <v>2061839540</v>
      </c>
      <c r="P8" s="25">
        <f t="shared" si="2"/>
        <v>8190289540</v>
      </c>
      <c r="Q8" s="27">
        <f t="shared" si="3"/>
        <v>211618341844.97</v>
      </c>
    </row>
    <row r="9" spans="1:18" s="12" customFormat="1" ht="48" customHeight="1">
      <c r="A9" s="65" t="s">
        <v>37</v>
      </c>
      <c r="B9" s="33">
        <v>180052442086.66</v>
      </c>
      <c r="C9" s="66">
        <v>0</v>
      </c>
      <c r="D9" s="2">
        <v>1510056837</v>
      </c>
      <c r="E9" s="66">
        <v>0</v>
      </c>
      <c r="F9" s="33">
        <v>99341000</v>
      </c>
      <c r="G9" s="30">
        <v>161562152.74</v>
      </c>
      <c r="H9" s="30">
        <v>8908555313.57</v>
      </c>
      <c r="I9" s="29">
        <f>SUM(C9:H9)</f>
        <v>10679515303.31</v>
      </c>
      <c r="J9" s="65" t="s">
        <v>39</v>
      </c>
      <c r="K9" s="33">
        <v>12696094915</v>
      </c>
      <c r="L9" s="2">
        <v>0</v>
      </c>
      <c r="M9" s="33">
        <f t="shared" si="1"/>
        <v>12696094915</v>
      </c>
      <c r="N9" s="30">
        <v>6128450000</v>
      </c>
      <c r="O9" s="33">
        <v>2061839540</v>
      </c>
      <c r="P9" s="33">
        <f t="shared" si="2"/>
        <v>8190289540</v>
      </c>
      <c r="Q9" s="30">
        <f t="shared" si="3"/>
        <v>211618341844.97</v>
      </c>
      <c r="R9" s="34"/>
    </row>
    <row r="10" spans="1:17" s="28" customFormat="1" ht="48" customHeight="1">
      <c r="A10" s="1" t="s">
        <v>5</v>
      </c>
      <c r="B10" s="25">
        <f aca="true" t="shared" si="5" ref="B10:H10">SUM(B11:B12)</f>
        <v>229295470132.61</v>
      </c>
      <c r="C10" s="25">
        <f t="shared" si="5"/>
        <v>2353055000</v>
      </c>
      <c r="D10" s="25">
        <f t="shared" si="5"/>
        <v>447424248</v>
      </c>
      <c r="E10" s="25">
        <f t="shared" si="5"/>
        <v>42340000</v>
      </c>
      <c r="F10" s="26">
        <f t="shared" si="5"/>
        <v>109341000</v>
      </c>
      <c r="G10" s="26">
        <f t="shared" si="5"/>
        <v>168228517.42</v>
      </c>
      <c r="H10" s="27">
        <f t="shared" si="5"/>
        <v>12509209788.57</v>
      </c>
      <c r="I10" s="27">
        <f>SUM(I11:I12)</f>
        <v>15629598553.990002</v>
      </c>
      <c r="J10" s="1" t="s">
        <v>5</v>
      </c>
      <c r="K10" s="25">
        <f>SUM(K11:K12)</f>
        <v>3761805900</v>
      </c>
      <c r="L10" s="25">
        <f>SUM(L11:L12)</f>
        <v>0</v>
      </c>
      <c r="M10" s="25">
        <f t="shared" si="1"/>
        <v>3761805900</v>
      </c>
      <c r="N10" s="27">
        <f>SUM(N11:N12)</f>
        <v>8209952000</v>
      </c>
      <c r="O10" s="25">
        <f>SUM(O11:O12)</f>
        <v>2465041665</v>
      </c>
      <c r="P10" s="25">
        <f t="shared" si="2"/>
        <v>10674993665</v>
      </c>
      <c r="Q10" s="27">
        <f t="shared" si="3"/>
        <v>259361868251.59998</v>
      </c>
    </row>
    <row r="11" spans="1:18" s="12" customFormat="1" ht="48" customHeight="1">
      <c r="A11" s="65" t="s">
        <v>30</v>
      </c>
      <c r="B11" s="2">
        <v>49243028045.95</v>
      </c>
      <c r="C11" s="2">
        <v>92005000</v>
      </c>
      <c r="D11" s="2">
        <v>447424248</v>
      </c>
      <c r="E11" s="2">
        <v>42340000</v>
      </c>
      <c r="F11" s="2">
        <v>10000000</v>
      </c>
      <c r="G11" s="29">
        <v>7601517.419999987</v>
      </c>
      <c r="H11" s="30">
        <v>3598111361.2</v>
      </c>
      <c r="I11" s="29">
        <f aca="true" t="shared" si="6" ref="I11:I17">SUM(C11:H11)</f>
        <v>4197482126.62</v>
      </c>
      <c r="J11" s="65" t="s">
        <v>40</v>
      </c>
      <c r="K11" s="2">
        <v>3761805900</v>
      </c>
      <c r="L11" s="2">
        <v>0</v>
      </c>
      <c r="M11" s="2">
        <f t="shared" si="1"/>
        <v>3761805900</v>
      </c>
      <c r="N11" s="32">
        <v>81502000</v>
      </c>
      <c r="O11" s="2">
        <v>269252665</v>
      </c>
      <c r="P11" s="33">
        <f t="shared" si="2"/>
        <v>350754665</v>
      </c>
      <c r="Q11" s="30">
        <f t="shared" si="3"/>
        <v>57553070737.57</v>
      </c>
      <c r="R11" s="35"/>
    </row>
    <row r="12" spans="1:18" s="12" customFormat="1" ht="48" customHeight="1">
      <c r="A12" s="65" t="s">
        <v>35</v>
      </c>
      <c r="B12" s="33">
        <v>180052442086.66</v>
      </c>
      <c r="C12" s="33">
        <v>2261050000</v>
      </c>
      <c r="D12" s="2">
        <v>0</v>
      </c>
      <c r="E12" s="66">
        <v>0</v>
      </c>
      <c r="F12" s="33">
        <v>99341000</v>
      </c>
      <c r="G12" s="33">
        <v>160627000</v>
      </c>
      <c r="H12" s="30">
        <v>8911098427.37</v>
      </c>
      <c r="I12" s="29">
        <f t="shared" si="6"/>
        <v>11432116427.37</v>
      </c>
      <c r="J12" s="65" t="s">
        <v>41</v>
      </c>
      <c r="K12" s="2">
        <v>0</v>
      </c>
      <c r="L12" s="2">
        <v>0</v>
      </c>
      <c r="M12" s="2">
        <f t="shared" si="1"/>
        <v>0</v>
      </c>
      <c r="N12" s="32">
        <v>8128450000</v>
      </c>
      <c r="O12" s="2">
        <v>2195789000</v>
      </c>
      <c r="P12" s="2">
        <f t="shared" si="2"/>
        <v>10324239000</v>
      </c>
      <c r="Q12" s="32">
        <f t="shared" si="3"/>
        <v>201808797514.03</v>
      </c>
      <c r="R12" s="28"/>
    </row>
    <row r="13" spans="1:17" s="28" customFormat="1" ht="48" customHeight="1">
      <c r="A13" s="1" t="s">
        <v>9</v>
      </c>
      <c r="B13" s="25">
        <f aca="true" t="shared" si="7" ref="B13:H13">B14</f>
        <v>0</v>
      </c>
      <c r="C13" s="25">
        <f t="shared" si="7"/>
        <v>0</v>
      </c>
      <c r="D13" s="25">
        <f t="shared" si="7"/>
        <v>0</v>
      </c>
      <c r="E13" s="25">
        <f t="shared" si="7"/>
        <v>0</v>
      </c>
      <c r="F13" s="25">
        <f t="shared" si="7"/>
        <v>0</v>
      </c>
      <c r="G13" s="27">
        <f t="shared" si="7"/>
        <v>0</v>
      </c>
      <c r="H13" s="27">
        <f t="shared" si="7"/>
        <v>0</v>
      </c>
      <c r="I13" s="27">
        <f t="shared" si="6"/>
        <v>0</v>
      </c>
      <c r="J13" s="1" t="s">
        <v>9</v>
      </c>
      <c r="K13" s="25">
        <f>K14</f>
        <v>0</v>
      </c>
      <c r="L13" s="25">
        <f>L14</f>
        <v>0</v>
      </c>
      <c r="M13" s="25">
        <f t="shared" si="1"/>
        <v>0</v>
      </c>
      <c r="N13" s="27">
        <f>N14</f>
        <v>0</v>
      </c>
      <c r="O13" s="25">
        <f>O14</f>
        <v>0</v>
      </c>
      <c r="P13" s="25">
        <f t="shared" si="2"/>
        <v>0</v>
      </c>
      <c r="Q13" s="27">
        <f t="shared" si="3"/>
        <v>0</v>
      </c>
    </row>
    <row r="14" spans="1:18" s="12" customFormat="1" ht="48" customHeight="1">
      <c r="A14" s="65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2">
        <v>0</v>
      </c>
      <c r="H14" s="32">
        <v>0</v>
      </c>
      <c r="I14" s="32">
        <f t="shared" si="6"/>
        <v>0</v>
      </c>
      <c r="J14" s="65" t="s">
        <v>40</v>
      </c>
      <c r="K14" s="2">
        <v>0</v>
      </c>
      <c r="L14" s="2">
        <v>0</v>
      </c>
      <c r="M14" s="2">
        <f t="shared" si="1"/>
        <v>0</v>
      </c>
      <c r="N14" s="32">
        <v>0</v>
      </c>
      <c r="O14" s="2">
        <v>0</v>
      </c>
      <c r="P14" s="2">
        <f t="shared" si="2"/>
        <v>0</v>
      </c>
      <c r="Q14" s="32">
        <f t="shared" si="3"/>
        <v>0</v>
      </c>
      <c r="R14" s="36" t="s">
        <v>10</v>
      </c>
    </row>
    <row r="15" spans="1:18" s="28" customFormat="1" ht="48" customHeight="1">
      <c r="A15" s="24" t="s">
        <v>11</v>
      </c>
      <c r="B15" s="25">
        <f aca="true" t="shared" si="8" ref="B15:H15">SUM(B16:B17)</f>
        <v>0</v>
      </c>
      <c r="C15" s="25">
        <f t="shared" si="8"/>
        <v>-2261050000</v>
      </c>
      <c r="D15" s="25">
        <f t="shared" si="8"/>
        <v>1510056837</v>
      </c>
      <c r="E15" s="25">
        <f t="shared" si="8"/>
        <v>0</v>
      </c>
      <c r="F15" s="25">
        <f t="shared" si="8"/>
        <v>0</v>
      </c>
      <c r="G15" s="26">
        <f t="shared" si="8"/>
        <v>935152.7400000095</v>
      </c>
      <c r="H15" s="37">
        <f t="shared" si="8"/>
        <v>-2543113.8000011444</v>
      </c>
      <c r="I15" s="37">
        <f>I16+I17</f>
        <v>-752601124.0600011</v>
      </c>
      <c r="J15" s="24" t="s">
        <v>11</v>
      </c>
      <c r="K15" s="38">
        <f>SUM(K16:K17)</f>
        <v>12696094915</v>
      </c>
      <c r="L15" s="25">
        <f>SUM(L16:L17)</f>
        <v>0</v>
      </c>
      <c r="M15" s="38">
        <f t="shared" si="1"/>
        <v>12696094915</v>
      </c>
      <c r="N15" s="27">
        <f>SUM(N16:N17)</f>
        <v>-2000000000</v>
      </c>
      <c r="O15" s="39">
        <f>SUM(O16:O17)</f>
        <v>-133949460</v>
      </c>
      <c r="P15" s="25">
        <f t="shared" si="2"/>
        <v>-2133949460</v>
      </c>
      <c r="Q15" s="26">
        <f t="shared" si="3"/>
        <v>9809544330.939999</v>
      </c>
      <c r="R15" s="40">
        <f>Q6+Q8-Q10-Q13</f>
        <v>9809544330.940033</v>
      </c>
    </row>
    <row r="16" spans="1:18" s="12" customFormat="1" ht="48" customHeight="1">
      <c r="A16" s="65" t="s">
        <v>38</v>
      </c>
      <c r="B16" s="2">
        <f aca="true" t="shared" si="9" ref="B16:H16">B7-B11</f>
        <v>0</v>
      </c>
      <c r="C16" s="2">
        <f t="shared" si="9"/>
        <v>0</v>
      </c>
      <c r="D16" s="2">
        <f t="shared" si="9"/>
        <v>0</v>
      </c>
      <c r="E16" s="2">
        <f t="shared" si="9"/>
        <v>0</v>
      </c>
      <c r="F16" s="2">
        <f t="shared" si="9"/>
        <v>0</v>
      </c>
      <c r="G16" s="32">
        <f t="shared" si="9"/>
        <v>0</v>
      </c>
      <c r="H16" s="32">
        <f t="shared" si="9"/>
        <v>0</v>
      </c>
      <c r="I16" s="32">
        <f t="shared" si="6"/>
        <v>0</v>
      </c>
      <c r="J16" s="65" t="s">
        <v>40</v>
      </c>
      <c r="K16" s="32">
        <f>K7-K11</f>
        <v>0</v>
      </c>
      <c r="L16" s="2">
        <f>L7-L11</f>
        <v>0</v>
      </c>
      <c r="M16" s="2">
        <f t="shared" si="1"/>
        <v>0</v>
      </c>
      <c r="N16" s="32">
        <f>N7-N11</f>
        <v>0</v>
      </c>
      <c r="O16" s="32">
        <f>O7-O11</f>
        <v>0</v>
      </c>
      <c r="P16" s="2">
        <f t="shared" si="2"/>
        <v>0</v>
      </c>
      <c r="Q16" s="32">
        <f t="shared" si="3"/>
        <v>0</v>
      </c>
      <c r="R16" s="40"/>
    </row>
    <row r="17" spans="1:18" s="12" customFormat="1" ht="48" customHeight="1">
      <c r="A17" s="65" t="s">
        <v>37</v>
      </c>
      <c r="B17" s="2">
        <f aca="true" t="shared" si="10" ref="B17:H17">B9-B12</f>
        <v>0</v>
      </c>
      <c r="C17" s="2">
        <f t="shared" si="10"/>
        <v>-2261050000</v>
      </c>
      <c r="D17" s="2">
        <f t="shared" si="10"/>
        <v>1510056837</v>
      </c>
      <c r="E17" s="2">
        <f t="shared" si="10"/>
        <v>0</v>
      </c>
      <c r="F17" s="2">
        <f t="shared" si="10"/>
        <v>0</v>
      </c>
      <c r="G17" s="29">
        <f t="shared" si="10"/>
        <v>935152.7400000095</v>
      </c>
      <c r="H17" s="29">
        <f t="shared" si="10"/>
        <v>-2543113.8000011444</v>
      </c>
      <c r="I17" s="29">
        <f t="shared" si="6"/>
        <v>-752601124.0600011</v>
      </c>
      <c r="J17" s="65" t="s">
        <v>41</v>
      </c>
      <c r="K17" s="31">
        <f>K9-K12</f>
        <v>12696094915</v>
      </c>
      <c r="L17" s="2">
        <f>L9-L12</f>
        <v>0</v>
      </c>
      <c r="M17" s="33">
        <f t="shared" si="1"/>
        <v>12696094915</v>
      </c>
      <c r="N17" s="32">
        <f>N9-N12</f>
        <v>-2000000000</v>
      </c>
      <c r="O17" s="31">
        <f>O9-O12</f>
        <v>-133949460</v>
      </c>
      <c r="P17" s="2">
        <f t="shared" si="2"/>
        <v>-2133949460</v>
      </c>
      <c r="Q17" s="30">
        <f t="shared" si="3"/>
        <v>9809544330.939999</v>
      </c>
      <c r="R17" s="40">
        <f>Q9-Q12</f>
        <v>9809544330.940002</v>
      </c>
    </row>
    <row r="18" spans="1:18" s="16" customFormat="1" ht="15" customHeight="1" thickBot="1">
      <c r="A18" s="41"/>
      <c r="B18" s="42"/>
      <c r="C18" s="42"/>
      <c r="D18" s="42"/>
      <c r="E18" s="42"/>
      <c r="F18" s="42"/>
      <c r="G18" s="42"/>
      <c r="H18" s="43"/>
      <c r="I18" s="43"/>
      <c r="J18" s="41"/>
      <c r="K18" s="42"/>
      <c r="L18" s="42"/>
      <c r="M18" s="42"/>
      <c r="N18" s="43"/>
      <c r="O18" s="42"/>
      <c r="P18" s="42"/>
      <c r="Q18" s="43"/>
      <c r="R18" s="40"/>
    </row>
    <row r="19" spans="1:17" ht="18.75" customHeight="1">
      <c r="A19" s="55" t="s">
        <v>32</v>
      </c>
      <c r="B19" s="44"/>
      <c r="C19" s="44"/>
      <c r="D19" s="44"/>
      <c r="E19" s="44"/>
      <c r="F19" s="44"/>
      <c r="G19" s="44"/>
      <c r="H19" s="44"/>
      <c r="I19" s="44"/>
      <c r="K19" s="44"/>
      <c r="L19" s="45"/>
      <c r="M19" s="45"/>
      <c r="N19" s="44"/>
      <c r="O19" s="44"/>
      <c r="P19" s="44"/>
      <c r="Q19" s="46"/>
    </row>
    <row r="20" spans="1:17" ht="15" customHeight="1">
      <c r="A20" s="55"/>
      <c r="B20" s="44"/>
      <c r="C20" s="44"/>
      <c r="D20" s="44"/>
      <c r="E20" s="44"/>
      <c r="F20" s="44"/>
      <c r="G20" s="44"/>
      <c r="H20" s="44"/>
      <c r="I20" s="44"/>
      <c r="K20" s="44"/>
      <c r="L20" s="44"/>
      <c r="M20" s="44"/>
      <c r="N20" s="44"/>
      <c r="O20" s="44"/>
      <c r="P20" s="44"/>
      <c r="Q20" s="44"/>
    </row>
    <row r="21" spans="2:17" ht="42" customHeight="1">
      <c r="B21" s="44"/>
      <c r="C21" s="44"/>
      <c r="D21" s="44"/>
      <c r="E21" s="44"/>
      <c r="F21" s="44"/>
      <c r="G21" s="44"/>
      <c r="H21" s="44"/>
      <c r="I21" s="44"/>
      <c r="K21" s="44"/>
      <c r="L21" s="44"/>
      <c r="M21" s="44"/>
      <c r="N21" s="44"/>
      <c r="O21" s="44"/>
      <c r="P21" s="44"/>
      <c r="Q21" s="47"/>
    </row>
    <row r="22" ht="42" customHeight="1">
      <c r="Q22" s="44"/>
    </row>
    <row r="23" ht="42" customHeight="1">
      <c r="Q23" s="44"/>
    </row>
    <row r="24" ht="42" customHeight="1">
      <c r="Q24" s="44"/>
    </row>
    <row r="25" ht="42" customHeight="1">
      <c r="Q25" s="44"/>
    </row>
    <row r="26" ht="42" customHeight="1">
      <c r="Q26" s="44"/>
    </row>
    <row r="27" ht="42" customHeight="1">
      <c r="Q27" s="44"/>
    </row>
    <row r="28" ht="42" customHeight="1">
      <c r="Q28" s="44"/>
    </row>
    <row r="29" ht="42" customHeight="1">
      <c r="Q29" s="44"/>
    </row>
    <row r="30" ht="42" customHeight="1">
      <c r="Q30" s="44"/>
    </row>
    <row r="31" ht="42" customHeight="1">
      <c r="Q31" s="44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sheetProtection/>
  <mergeCells count="7">
    <mergeCell ref="A4:A5"/>
    <mergeCell ref="J4:J5"/>
    <mergeCell ref="Q4:Q5"/>
    <mergeCell ref="E1:H1"/>
    <mergeCell ref="A1:D1"/>
    <mergeCell ref="J1:M1"/>
    <mergeCell ref="N1:Q1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邱姮瑜</cp:lastModifiedBy>
  <cp:lastPrinted>2016-04-14T07:41:17Z</cp:lastPrinted>
  <dcterms:created xsi:type="dcterms:W3CDTF">1998-07-21T01:41:16Z</dcterms:created>
  <dcterms:modified xsi:type="dcterms:W3CDTF">2016-04-14T07:42:15Z</dcterms:modified>
  <cp:category/>
  <cp:version/>
  <cp:contentType/>
  <cp:contentStatus/>
</cp:coreProperties>
</file>