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430" activeTab="0"/>
  </bookViews>
  <sheets>
    <sheet name="餘絀表(處長修文字)-修繳庫後" sheetId="1" r:id="rId1"/>
  </sheets>
  <definedNames>
    <definedName name="_xlnm.Print_Area" localSheetId="0">'餘絀表(處長修文字)-修繳庫後'!$A$1:$E$74</definedName>
    <definedName name="_xlnm.Print_Titles" localSheetId="0">'餘絀表(處長修文字)-修繳庫後'!$1:$5</definedName>
  </definedNames>
  <calcPr fullCalcOnLoad="1"/>
</workbook>
</file>

<file path=xl/sharedStrings.xml><?xml version="1.0" encoding="utf-8"?>
<sst xmlns="http://schemas.openxmlformats.org/spreadsheetml/2006/main" count="53" uniqueCount="46">
  <si>
    <t xml:space="preserve"> </t>
  </si>
  <si>
    <t>乙、加          項</t>
  </si>
  <si>
    <t>丙、減          項</t>
  </si>
  <si>
    <t>振興經濟擴大公共建設特別決算(99年度)</t>
  </si>
  <si>
    <t>振興經濟擴大公共建設特別決算(100年度)</t>
  </si>
  <si>
    <t>擴大公共建設投資計畫特別決算(97年度)</t>
  </si>
  <si>
    <t>易淹水地區水患治理計畫第2期特別決算</t>
  </si>
  <si>
    <t xml:space="preserve">     2.國庫直接退還以前年度歲入</t>
  </si>
  <si>
    <t xml:space="preserve">     3.國庫直接退還預收款</t>
  </si>
  <si>
    <t xml:space="preserve">     5.本年度總決算債務償還支出</t>
  </si>
  <si>
    <t>國軍老舊眷村改建特別決算</t>
  </si>
  <si>
    <t xml:space="preserve"> 一、本年度國庫列支總決算不計之支出</t>
  </si>
  <si>
    <t>總決算－本年度</t>
  </si>
  <si>
    <t>石門水庫及其集水區整治計畫第2期特別
決算</t>
  </si>
  <si>
    <t>莫拉克颱風災後重建特別決算</t>
  </si>
  <si>
    <t xml:space="preserve"> 二、總決算列支而國庫尚未撥付部分</t>
  </si>
  <si>
    <t xml:space="preserve">        本年度歲出保留國庫未撥款</t>
  </si>
  <si>
    <t>振興經濟擴大公共建設特別決算(98年度)</t>
  </si>
  <si>
    <t xml:space="preserve"> 二、總決算列收而國庫尚未收到部分</t>
  </si>
  <si>
    <t>丁、本年度國庫收支餘絀</t>
  </si>
  <si>
    <t xml:space="preserve">     4.特別決算支出       </t>
  </si>
  <si>
    <t>單位：新臺幣元</t>
  </si>
  <si>
    <t>甲、本年度歲入歲出餘絀</t>
  </si>
  <si>
    <t xml:space="preserve"> 一、本年度國庫列收總決算不計之收入</t>
  </si>
  <si>
    <t xml:space="preserve">     1.各機關解繳以前年度歲入</t>
  </si>
  <si>
    <t xml:space="preserve">     2.解繳剔除經費</t>
  </si>
  <si>
    <t xml:space="preserve">     4.預收款</t>
  </si>
  <si>
    <t xml:space="preserve">     5.特別決算收入       </t>
  </si>
  <si>
    <t>流域綜合治理計畫第1期特別決算</t>
  </si>
  <si>
    <t xml:space="preserve">     6.債務舉借收入        </t>
  </si>
  <si>
    <t>總決算－以前年度</t>
  </si>
  <si>
    <t xml:space="preserve">        本年度歲入保留款尚未解繳國庫數</t>
  </si>
  <si>
    <t xml:space="preserve"> 三、各機關尚未繳庫款</t>
  </si>
  <si>
    <t xml:space="preserve">     1.本年度歲入已收尚未繳庫部分</t>
  </si>
  <si>
    <t>總決算餘絀與公庫餘絀分析表</t>
  </si>
  <si>
    <t xml:space="preserve">     3.各機關解繳以前年度歲出賸餘</t>
  </si>
  <si>
    <t xml:space="preserve">     2.本年度支出賸餘尚未繳庫部分</t>
  </si>
  <si>
    <t>中央政府總決算</t>
  </si>
  <si>
    <t>摘                    要</t>
  </si>
  <si>
    <t>金                            額</t>
  </si>
  <si>
    <t>說        明</t>
  </si>
  <si>
    <t xml:space="preserve">                                      中華民國105年12月31日</t>
  </si>
  <si>
    <t>小       計</t>
  </si>
  <si>
    <t>合       計</t>
  </si>
  <si>
    <t>總       計</t>
  </si>
  <si>
    <t xml:space="preserve">     1.國庫支付各機關以前年度支出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</si>
</sst>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8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3"/>
      <color indexed="8"/>
      <name val="標楷體"/>
      <family val="4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Arial"/>
      <family val="2"/>
    </font>
    <font>
      <b/>
      <sz val="11"/>
      <color indexed="8"/>
      <name val="標楷體"/>
      <family val="4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sz val="11"/>
      <color indexed="8"/>
      <name val="Arial"/>
      <family val="2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細明體"/>
      <family val="3"/>
    </font>
    <font>
      <sz val="16"/>
      <color indexed="8"/>
      <name val="標楷體"/>
      <family val="4"/>
    </font>
    <font>
      <sz val="17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3"/>
      <color theme="1"/>
      <name val="標楷體"/>
      <family val="4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10"/>
      <color theme="1"/>
      <name val="Arial"/>
      <family val="2"/>
    </font>
    <font>
      <b/>
      <sz val="11"/>
      <color theme="1"/>
      <name val="標楷體"/>
      <family val="4"/>
    </font>
    <font>
      <sz val="9"/>
      <color theme="1"/>
      <name val="Arial"/>
      <family val="2"/>
    </font>
    <font>
      <sz val="10"/>
      <color theme="1"/>
      <name val="新細明體"/>
      <family val="1"/>
    </font>
    <font>
      <sz val="11"/>
      <color theme="1"/>
      <name val="Arial"/>
      <family val="2"/>
    </font>
    <font>
      <sz val="8"/>
      <color theme="1"/>
      <name val="新細明體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細明體"/>
      <family val="3"/>
    </font>
    <font>
      <sz val="16"/>
      <color theme="1"/>
      <name val="標楷體"/>
      <family val="4"/>
    </font>
    <font>
      <sz val="17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centerContinuous" vertical="center"/>
    </xf>
    <xf numFmtId="0" fontId="60" fillId="0" borderId="11" xfId="0" applyFont="1" applyFill="1" applyBorder="1" applyAlignment="1">
      <alignment horizontal="centerContinuous" vertical="center"/>
    </xf>
    <xf numFmtId="0" fontId="61" fillId="0" borderId="0" xfId="0" applyFont="1" applyFill="1" applyAlignment="1">
      <alignment/>
    </xf>
    <xf numFmtId="0" fontId="60" fillId="0" borderId="12" xfId="0" applyFont="1" applyFill="1" applyBorder="1" applyAlignment="1" quotePrefix="1">
      <alignment horizontal="center" vertical="center"/>
    </xf>
    <xf numFmtId="0" fontId="62" fillId="0" borderId="13" xfId="0" applyFont="1" applyFill="1" applyBorder="1" applyAlignment="1">
      <alignment horizontal="left" vertical="center" shrinkToFit="1"/>
    </xf>
    <xf numFmtId="178" fontId="63" fillId="0" borderId="13" xfId="0" applyNumberFormat="1" applyFont="1" applyFill="1" applyBorder="1" applyAlignment="1">
      <alignment shrinkToFit="1"/>
    </xf>
    <xf numFmtId="181" fontId="64" fillId="0" borderId="13" xfId="0" applyNumberFormat="1" applyFont="1" applyFill="1" applyBorder="1" applyAlignment="1">
      <alignment vertical="center"/>
    </xf>
    <xf numFmtId="177" fontId="65" fillId="0" borderId="14" xfId="0" applyNumberFormat="1" applyFont="1" applyFill="1" applyBorder="1" applyAlignment="1">
      <alignment vertical="center"/>
    </xf>
    <xf numFmtId="43" fontId="66" fillId="0" borderId="0" xfId="33" applyFont="1" applyFill="1" applyAlignment="1">
      <alignment/>
    </xf>
    <xf numFmtId="43" fontId="67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2" fillId="0" borderId="11" xfId="0" applyFont="1" applyFill="1" applyBorder="1" applyAlignment="1">
      <alignment horizontal="left" vertical="center" shrinkToFit="1"/>
    </xf>
    <xf numFmtId="178" fontId="69" fillId="0" borderId="11" xfId="0" applyNumberFormat="1" applyFont="1" applyFill="1" applyBorder="1" applyAlignment="1">
      <alignment vertical="center" shrinkToFit="1"/>
    </xf>
    <xf numFmtId="181" fontId="64" fillId="0" borderId="11" xfId="0" applyNumberFormat="1" applyFont="1" applyFill="1" applyBorder="1" applyAlignment="1">
      <alignment vertical="center"/>
    </xf>
    <xf numFmtId="49" fontId="65" fillId="0" borderId="0" xfId="0" applyNumberFormat="1" applyFont="1" applyFill="1" applyAlignment="1">
      <alignment horizontal="left" vertical="center"/>
    </xf>
    <xf numFmtId="43" fontId="66" fillId="0" borderId="0" xfId="33" applyFont="1" applyFill="1" applyAlignment="1">
      <alignment vertical="center"/>
    </xf>
    <xf numFmtId="43" fontId="67" fillId="0" borderId="0" xfId="0" applyNumberFormat="1" applyFont="1" applyFill="1" applyAlignment="1">
      <alignment vertical="center"/>
    </xf>
    <xf numFmtId="43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70" fillId="0" borderId="11" xfId="0" applyFont="1" applyFill="1" applyBorder="1" applyAlignment="1" quotePrefix="1">
      <alignment horizontal="left" vertical="center"/>
    </xf>
    <xf numFmtId="178" fontId="71" fillId="0" borderId="11" xfId="0" applyNumberFormat="1" applyFont="1" applyFill="1" applyBorder="1" applyAlignment="1">
      <alignment vertical="center" shrinkToFit="1"/>
    </xf>
    <xf numFmtId="181" fontId="69" fillId="0" borderId="11" xfId="0" applyNumberFormat="1" applyFont="1" applyFill="1" applyBorder="1" applyAlignment="1">
      <alignment vertical="center"/>
    </xf>
    <xf numFmtId="177" fontId="65" fillId="0" borderId="0" xfId="0" applyNumberFormat="1" applyFont="1" applyFill="1" applyAlignment="1">
      <alignment vertical="center"/>
    </xf>
    <xf numFmtId="0" fontId="72" fillId="0" borderId="11" xfId="0" applyFont="1" applyFill="1" applyBorder="1" applyAlignment="1" quotePrefix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177" fontId="73" fillId="0" borderId="0" xfId="0" applyNumberFormat="1" applyFont="1" applyFill="1" applyAlignment="1">
      <alignment vertical="center" shrinkToFit="1"/>
    </xf>
    <xf numFmtId="0" fontId="72" fillId="0" borderId="11" xfId="0" applyFont="1" applyFill="1" applyBorder="1" applyAlignment="1">
      <alignment horizontal="left" vertical="center" wrapText="1" indent="2"/>
    </xf>
    <xf numFmtId="0" fontId="70" fillId="0" borderId="11" xfId="0" applyFont="1" applyFill="1" applyBorder="1" applyAlignment="1" quotePrefix="1">
      <alignment horizontal="left" vertical="center" shrinkToFit="1"/>
    </xf>
    <xf numFmtId="0" fontId="72" fillId="0" borderId="11" xfId="0" applyFont="1" applyFill="1" applyBorder="1" applyAlignment="1">
      <alignment horizontal="left" vertical="center" shrinkToFit="1"/>
    </xf>
    <xf numFmtId="0" fontId="71" fillId="0" borderId="11" xfId="0" applyFont="1" applyFill="1" applyBorder="1" applyAlignment="1">
      <alignment horizontal="left" vertical="center" shrinkToFit="1"/>
    </xf>
    <xf numFmtId="178" fontId="63" fillId="0" borderId="11" xfId="0" applyNumberFormat="1" applyFont="1" applyFill="1" applyBorder="1" applyAlignment="1">
      <alignment vertical="center" shrinkToFit="1"/>
    </xf>
    <xf numFmtId="0" fontId="72" fillId="0" borderId="11" xfId="0" applyFont="1" applyFill="1" applyBorder="1" applyAlignment="1" quotePrefix="1">
      <alignment horizontal="left" vertical="center" wrapText="1" shrinkToFit="1"/>
    </xf>
    <xf numFmtId="0" fontId="72" fillId="0" borderId="11" xfId="0" applyFont="1" applyFill="1" applyBorder="1" applyAlignment="1">
      <alignment horizontal="left" vertical="center" wrapText="1" shrinkToFit="1"/>
    </xf>
    <xf numFmtId="0" fontId="73" fillId="0" borderId="15" xfId="0" applyFont="1" applyFill="1" applyBorder="1" applyAlignment="1">
      <alignment vertical="center"/>
    </xf>
    <xf numFmtId="177" fontId="73" fillId="0" borderId="0" xfId="0" applyNumberFormat="1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/>
    </xf>
    <xf numFmtId="0" fontId="72" fillId="0" borderId="16" xfId="0" applyFont="1" applyFill="1" applyBorder="1" applyAlignment="1">
      <alignment horizontal="left" vertical="center" wrapText="1" indent="2"/>
    </xf>
    <xf numFmtId="178" fontId="71" fillId="0" borderId="16" xfId="0" applyNumberFormat="1" applyFont="1" applyFill="1" applyBorder="1" applyAlignment="1">
      <alignment vertical="center" shrinkToFit="1"/>
    </xf>
    <xf numFmtId="178" fontId="69" fillId="0" borderId="16" xfId="0" applyNumberFormat="1" applyFont="1" applyFill="1" applyBorder="1" applyAlignment="1">
      <alignment vertical="center" shrinkToFit="1"/>
    </xf>
    <xf numFmtId="177" fontId="73" fillId="0" borderId="10" xfId="0" applyNumberFormat="1" applyFont="1" applyFill="1" applyBorder="1" applyAlignment="1">
      <alignment vertical="center" shrinkToFit="1"/>
    </xf>
    <xf numFmtId="178" fontId="71" fillId="0" borderId="11" xfId="0" applyNumberFormat="1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43" fontId="75" fillId="0" borderId="0" xfId="33" applyFont="1" applyFill="1" applyAlignment="1">
      <alignment vertical="center"/>
    </xf>
    <xf numFmtId="0" fontId="74" fillId="0" borderId="0" xfId="0" applyFont="1" applyFill="1" applyAlignment="1">
      <alignment/>
    </xf>
    <xf numFmtId="43" fontId="75" fillId="0" borderId="0" xfId="33" applyFont="1" applyFill="1" applyAlignment="1">
      <alignment/>
    </xf>
    <xf numFmtId="0" fontId="68" fillId="0" borderId="11" xfId="0" applyFont="1" applyFill="1" applyBorder="1" applyAlignment="1">
      <alignment shrinkToFit="1"/>
    </xf>
    <xf numFmtId="178" fontId="69" fillId="0" borderId="11" xfId="0" applyNumberFormat="1" applyFont="1" applyFill="1" applyBorder="1" applyAlignment="1">
      <alignment shrinkToFit="1"/>
    </xf>
    <xf numFmtId="177" fontId="74" fillId="0" borderId="0" xfId="0" applyNumberFormat="1" applyFont="1" applyFill="1" applyAlignment="1">
      <alignment horizontal="left" vertical="top"/>
    </xf>
    <xf numFmtId="181" fontId="76" fillId="0" borderId="0" xfId="0" applyNumberFormat="1" applyFont="1" applyFill="1" applyBorder="1" applyAlignment="1">
      <alignment/>
    </xf>
    <xf numFmtId="177" fontId="74" fillId="0" borderId="0" xfId="0" applyNumberFormat="1" applyFont="1" applyFill="1" applyAlignment="1" quotePrefix="1">
      <alignment horizontal="left" vertical="top"/>
    </xf>
    <xf numFmtId="178" fontId="73" fillId="0" borderId="11" xfId="0" applyNumberFormat="1" applyFont="1" applyFill="1" applyBorder="1" applyAlignment="1">
      <alignment shrinkToFit="1"/>
    </xf>
    <xf numFmtId="43" fontId="77" fillId="0" borderId="0" xfId="33" applyFont="1" applyFill="1" applyAlignment="1">
      <alignment horizontal="right"/>
    </xf>
    <xf numFmtId="0" fontId="74" fillId="0" borderId="17" xfId="0" applyFont="1" applyFill="1" applyBorder="1" applyAlignment="1">
      <alignment horizontal="left" vertical="top"/>
    </xf>
    <xf numFmtId="182" fontId="75" fillId="0" borderId="0" xfId="33" applyNumberFormat="1" applyFont="1" applyFill="1" applyAlignment="1">
      <alignment/>
    </xf>
    <xf numFmtId="178" fontId="68" fillId="0" borderId="11" xfId="0" applyNumberFormat="1" applyFont="1" applyFill="1" applyBorder="1" applyAlignment="1">
      <alignment shrinkToFit="1"/>
    </xf>
    <xf numFmtId="0" fontId="68" fillId="0" borderId="16" xfId="0" applyFont="1" applyFill="1" applyBorder="1" applyAlignment="1">
      <alignment shrinkToFit="1"/>
    </xf>
    <xf numFmtId="178" fontId="68" fillId="0" borderId="16" xfId="0" applyNumberFormat="1" applyFont="1" applyFill="1" applyBorder="1" applyAlignment="1">
      <alignment shrinkToFit="1"/>
    </xf>
    <xf numFmtId="0" fontId="74" fillId="0" borderId="18" xfId="0" applyFont="1" applyFill="1" applyBorder="1" applyAlignment="1">
      <alignment horizontal="left" vertical="top"/>
    </xf>
    <xf numFmtId="0" fontId="72" fillId="0" borderId="0" xfId="0" applyFont="1" applyFill="1" applyAlignment="1">
      <alignment/>
    </xf>
    <xf numFmtId="178" fontId="63" fillId="0" borderId="11" xfId="0" applyNumberFormat="1" applyFont="1" applyFill="1" applyBorder="1" applyAlignment="1">
      <alignment shrinkToFit="1"/>
    </xf>
    <xf numFmtId="177" fontId="65" fillId="0" borderId="0" xfId="0" applyNumberFormat="1" applyFont="1" applyFill="1" applyBorder="1" applyAlignment="1">
      <alignment vertical="center"/>
    </xf>
    <xf numFmtId="177" fontId="74" fillId="0" borderId="0" xfId="0" applyNumberFormat="1" applyFont="1" applyFill="1" applyAlignment="1" quotePrefix="1">
      <alignment horizontal="left"/>
    </xf>
    <xf numFmtId="0" fontId="7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60" fillId="0" borderId="11" xfId="0" applyFont="1" applyFill="1" applyBorder="1" applyAlignment="1" quotePrefix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7" xfId="0" applyFont="1" applyFill="1" applyBorder="1" applyAlignment="1" quotePrefix="1">
      <alignment horizontal="center" vertical="center"/>
    </xf>
    <xf numFmtId="0" fontId="60" fillId="0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19050</xdr:rowOff>
    </xdr:from>
    <xdr:to>
      <xdr:col>5</xdr:col>
      <xdr:colOff>19050</xdr:colOff>
      <xdr:row>8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496050" y="1295400"/>
          <a:ext cx="12382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總決算本年度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歲入：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歲出：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  <xdr:twoCellAnchor>
    <xdr:from>
      <xdr:col>4</xdr:col>
      <xdr:colOff>47625</xdr:colOff>
      <xdr:row>47</xdr:row>
      <xdr:rowOff>57150</xdr:rowOff>
    </xdr:from>
    <xdr:to>
      <xdr:col>5</xdr:col>
      <xdr:colOff>47625</xdr:colOff>
      <xdr:row>53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524625" y="13134975"/>
          <a:ext cx="12382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國庫本年度實收：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2,021,510,919,899.41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本年度實支：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2,033,999,818,265.28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，收支相抵如列數。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38.25390625" style="64" customWidth="1"/>
    <col min="2" max="2" width="14.75390625" style="64" customWidth="1"/>
    <col min="3" max="3" width="15.625" style="64" customWidth="1"/>
    <col min="4" max="4" width="16.375" style="64" customWidth="1"/>
    <col min="5" max="5" width="16.25390625" style="64" customWidth="1"/>
    <col min="6" max="6" width="15.75390625" style="64" customWidth="1"/>
    <col min="7" max="7" width="14.00390625" style="64" customWidth="1"/>
    <col min="8" max="8" width="19.00390625" style="64" customWidth="1"/>
    <col min="9" max="16384" width="9.00390625" style="64" customWidth="1"/>
  </cols>
  <sheetData>
    <row r="1" spans="1:5" s="1" customFormat="1" ht="21.75" customHeight="1">
      <c r="A1" s="68" t="s">
        <v>37</v>
      </c>
      <c r="B1" s="68"/>
      <c r="C1" s="68"/>
      <c r="D1" s="68"/>
      <c r="E1" s="68"/>
    </row>
    <row r="2" spans="1:5" s="1" customFormat="1" ht="21" customHeight="1">
      <c r="A2" s="69" t="s">
        <v>34</v>
      </c>
      <c r="B2" s="69"/>
      <c r="C2" s="69"/>
      <c r="D2" s="69"/>
      <c r="E2" s="69"/>
    </row>
    <row r="3" spans="1:5" s="1" customFormat="1" ht="17.25" customHeight="1">
      <c r="A3" s="2" t="s">
        <v>41</v>
      </c>
      <c r="B3" s="3"/>
      <c r="C3" s="4"/>
      <c r="D3" s="4"/>
      <c r="E3" s="5" t="s">
        <v>21</v>
      </c>
    </row>
    <row r="4" spans="1:5" s="8" customFormat="1" ht="20.25" customHeight="1">
      <c r="A4" s="70" t="s">
        <v>38</v>
      </c>
      <c r="B4" s="6" t="s">
        <v>39</v>
      </c>
      <c r="C4" s="6"/>
      <c r="D4" s="7"/>
      <c r="E4" s="72" t="s">
        <v>40</v>
      </c>
    </row>
    <row r="5" spans="1:5" s="8" customFormat="1" ht="20.25" customHeight="1">
      <c r="A5" s="71"/>
      <c r="B5" s="9" t="s">
        <v>42</v>
      </c>
      <c r="C5" s="9" t="s">
        <v>43</v>
      </c>
      <c r="D5" s="9" t="s">
        <v>44</v>
      </c>
      <c r="E5" s="73"/>
    </row>
    <row r="6" spans="1:8" s="16" customFormat="1" ht="28.5" customHeight="1">
      <c r="A6" s="10" t="s">
        <v>22</v>
      </c>
      <c r="B6" s="11" t="s">
        <v>0</v>
      </c>
      <c r="C6" s="11" t="s">
        <v>0</v>
      </c>
      <c r="D6" s="12">
        <f>1895641486297.68-1940603238703</f>
        <v>-44961752405.32007</v>
      </c>
      <c r="E6" s="13"/>
      <c r="F6" s="14"/>
      <c r="G6" s="15"/>
      <c r="H6" s="15"/>
    </row>
    <row r="7" spans="1:8" s="16" customFormat="1" ht="33" customHeight="1">
      <c r="A7" s="17"/>
      <c r="B7" s="65"/>
      <c r="C7" s="65"/>
      <c r="D7" s="19"/>
      <c r="E7" s="66"/>
      <c r="F7" s="14"/>
      <c r="G7" s="15"/>
      <c r="H7" s="15"/>
    </row>
    <row r="8" spans="1:8" s="24" customFormat="1" ht="27.75" customHeight="1">
      <c r="A8" s="17" t="s">
        <v>1</v>
      </c>
      <c r="B8" s="18"/>
      <c r="C8" s="18"/>
      <c r="D8" s="19">
        <f>SUM(C9:C25)</f>
        <v>194177718179</v>
      </c>
      <c r="E8" s="20"/>
      <c r="F8" s="21"/>
      <c r="G8" s="22"/>
      <c r="H8" s="23"/>
    </row>
    <row r="9" spans="1:8" s="24" customFormat="1" ht="27.75" customHeight="1">
      <c r="A9" s="25" t="s">
        <v>23</v>
      </c>
      <c r="B9" s="26"/>
      <c r="C9" s="26">
        <f>SUM(B10:B23)</f>
        <v>152321640440</v>
      </c>
      <c r="D9" s="27"/>
      <c r="E9" s="28"/>
      <c r="F9" s="21"/>
      <c r="G9" s="22"/>
      <c r="H9" s="23"/>
    </row>
    <row r="10" spans="1:5" s="24" customFormat="1" ht="22.5" customHeight="1">
      <c r="A10" s="29" t="s">
        <v>24</v>
      </c>
      <c r="B10" s="26">
        <v>17250634158.84</v>
      </c>
      <c r="C10" s="26"/>
      <c r="D10" s="27"/>
      <c r="E10" s="28"/>
    </row>
    <row r="11" spans="1:7" s="24" customFormat="1" ht="22.5" customHeight="1">
      <c r="A11" s="30" t="s">
        <v>25</v>
      </c>
      <c r="B11" s="26">
        <v>13920</v>
      </c>
      <c r="C11" s="26"/>
      <c r="D11" s="27"/>
      <c r="E11" s="31"/>
      <c r="G11" s="22"/>
    </row>
    <row r="12" spans="1:5" s="24" customFormat="1" ht="22.5" customHeight="1">
      <c r="A12" s="29" t="s">
        <v>35</v>
      </c>
      <c r="B12" s="26">
        <v>3341922279</v>
      </c>
      <c r="C12" s="26"/>
      <c r="D12" s="27"/>
      <c r="E12" s="28"/>
    </row>
    <row r="13" spans="1:7" s="24" customFormat="1" ht="21" customHeight="1">
      <c r="A13" s="30" t="s">
        <v>26</v>
      </c>
      <c r="B13" s="26">
        <f>97975468+196596724.46+3332207.7-19386482</f>
        <v>278517918.16</v>
      </c>
      <c r="C13" s="26"/>
      <c r="D13" s="27"/>
      <c r="E13" s="31"/>
      <c r="G13" s="22"/>
    </row>
    <row r="14" spans="1:5" s="24" customFormat="1" ht="21" customHeight="1">
      <c r="A14" s="29" t="s">
        <v>27</v>
      </c>
      <c r="B14" s="26"/>
      <c r="C14" s="26"/>
      <c r="D14" s="27"/>
      <c r="E14" s="31"/>
    </row>
    <row r="15" spans="1:5" s="24" customFormat="1" ht="21" customHeight="1">
      <c r="A15" s="32" t="s">
        <v>10</v>
      </c>
      <c r="B15" s="26">
        <v>12561164234</v>
      </c>
      <c r="C15" s="26"/>
      <c r="D15" s="27"/>
      <c r="E15" s="31"/>
    </row>
    <row r="16" spans="1:5" s="24" customFormat="1" ht="21" customHeight="1" hidden="1">
      <c r="A16" s="32" t="s">
        <v>28</v>
      </c>
      <c r="B16" s="26">
        <v>0</v>
      </c>
      <c r="C16" s="26"/>
      <c r="D16" s="27"/>
      <c r="E16" s="31"/>
    </row>
    <row r="17" spans="1:5" s="24" customFormat="1" ht="24" customHeight="1">
      <c r="A17" s="29" t="s">
        <v>29</v>
      </c>
      <c r="B17" s="26"/>
      <c r="C17" s="26"/>
      <c r="D17" s="27"/>
      <c r="E17" s="31"/>
    </row>
    <row r="18" spans="1:5" s="24" customFormat="1" ht="21" customHeight="1">
      <c r="A18" s="32" t="s">
        <v>12</v>
      </c>
      <c r="B18" s="26">
        <v>112889387930</v>
      </c>
      <c r="C18" s="26"/>
      <c r="D18" s="27"/>
      <c r="E18" s="31"/>
    </row>
    <row r="19" spans="1:5" s="24" customFormat="1" ht="21" customHeight="1">
      <c r="A19" s="32" t="s">
        <v>30</v>
      </c>
      <c r="B19" s="26">
        <v>1000000000</v>
      </c>
      <c r="C19" s="26"/>
      <c r="D19" s="27"/>
      <c r="E19" s="31"/>
    </row>
    <row r="20" spans="1:5" s="24" customFormat="1" ht="32.25" customHeight="1">
      <c r="A20" s="32" t="s">
        <v>13</v>
      </c>
      <c r="B20" s="26">
        <v>500000000</v>
      </c>
      <c r="C20" s="26"/>
      <c r="D20" s="27"/>
      <c r="E20" s="31"/>
    </row>
    <row r="21" spans="1:5" s="24" customFormat="1" ht="21" customHeight="1">
      <c r="A21" s="32" t="s">
        <v>4</v>
      </c>
      <c r="B21" s="26">
        <v>1500000000</v>
      </c>
      <c r="C21" s="26"/>
      <c r="D21" s="27"/>
      <c r="E21" s="31"/>
    </row>
    <row r="22" spans="1:5" s="24" customFormat="1" ht="21" customHeight="1" hidden="1">
      <c r="A22" s="32" t="s">
        <v>14</v>
      </c>
      <c r="B22" s="26"/>
      <c r="C22" s="26"/>
      <c r="D22" s="27"/>
      <c r="E22" s="31"/>
    </row>
    <row r="23" spans="1:5" s="24" customFormat="1" ht="21" customHeight="1">
      <c r="A23" s="32" t="s">
        <v>28</v>
      </c>
      <c r="B23" s="26">
        <v>3000000000</v>
      </c>
      <c r="C23" s="26"/>
      <c r="D23" s="27"/>
      <c r="E23" s="31"/>
    </row>
    <row r="24" spans="1:5" s="24" customFormat="1" ht="29.25" customHeight="1">
      <c r="A24" s="33" t="s">
        <v>15</v>
      </c>
      <c r="B24" s="26"/>
      <c r="C24" s="26">
        <f>B25</f>
        <v>41856077739</v>
      </c>
      <c r="D24" s="27"/>
      <c r="E24" s="31"/>
    </row>
    <row r="25" spans="1:5" s="24" customFormat="1" ht="21" customHeight="1">
      <c r="A25" s="34" t="s">
        <v>16</v>
      </c>
      <c r="B25" s="26">
        <v>41856077739</v>
      </c>
      <c r="C25" s="26"/>
      <c r="D25" s="27"/>
      <c r="E25" s="31"/>
    </row>
    <row r="26" spans="1:5" s="24" customFormat="1" ht="4.5" customHeight="1">
      <c r="A26" s="35"/>
      <c r="B26" s="26"/>
      <c r="C26" s="26"/>
      <c r="D26" s="27"/>
      <c r="E26" s="31"/>
    </row>
    <row r="27" spans="1:5" s="24" customFormat="1" ht="33.75" customHeight="1">
      <c r="A27" s="17" t="s">
        <v>2</v>
      </c>
      <c r="B27" s="26"/>
      <c r="C27" s="26"/>
      <c r="D27" s="19">
        <f>C28+C43+C45</f>
        <v>161704864139.55</v>
      </c>
      <c r="E27" s="31"/>
    </row>
    <row r="28" spans="1:5" s="24" customFormat="1" ht="29.25" customHeight="1">
      <c r="A28" s="25" t="s">
        <v>11</v>
      </c>
      <c r="B28" s="26"/>
      <c r="C28" s="26">
        <f>SUM(B29:B42)</f>
        <v>134872946946.28</v>
      </c>
      <c r="D28" s="36"/>
      <c r="E28" s="31"/>
    </row>
    <row r="29" spans="1:5" s="24" customFormat="1" ht="22.5" customHeight="1">
      <c r="A29" s="37" t="s">
        <v>45</v>
      </c>
      <c r="B29" s="26">
        <v>38256265002</v>
      </c>
      <c r="C29" s="26"/>
      <c r="D29" s="18"/>
      <c r="E29" s="31"/>
    </row>
    <row r="30" spans="1:5" s="24" customFormat="1" ht="22.5" customHeight="1">
      <c r="A30" s="38" t="s">
        <v>7</v>
      </c>
      <c r="B30" s="26">
        <v>872762759</v>
      </c>
      <c r="C30" s="18"/>
      <c r="D30" s="39"/>
      <c r="E30" s="31"/>
    </row>
    <row r="31" spans="1:5" s="24" customFormat="1" ht="22.5" customHeight="1">
      <c r="A31" s="38" t="s">
        <v>8</v>
      </c>
      <c r="B31" s="26">
        <v>4767744776.280001</v>
      </c>
      <c r="C31" s="18"/>
      <c r="D31" s="18"/>
      <c r="E31" s="40"/>
    </row>
    <row r="32" spans="1:5" s="24" customFormat="1" ht="22.5" customHeight="1">
      <c r="A32" s="29" t="s">
        <v>20</v>
      </c>
      <c r="B32" s="26"/>
      <c r="C32" s="26"/>
      <c r="D32" s="27"/>
      <c r="E32" s="40"/>
    </row>
    <row r="33" spans="1:5" s="41" customFormat="1" ht="21" customHeight="1">
      <c r="A33" s="32" t="s">
        <v>10</v>
      </c>
      <c r="B33" s="26">
        <v>14995604213</v>
      </c>
      <c r="C33" s="26"/>
      <c r="D33" s="18"/>
      <c r="E33" s="40"/>
    </row>
    <row r="34" spans="1:5" s="24" customFormat="1" ht="21" customHeight="1">
      <c r="A34" s="32" t="s">
        <v>5</v>
      </c>
      <c r="B34" s="26">
        <v>931050</v>
      </c>
      <c r="C34" s="26"/>
      <c r="D34" s="18"/>
      <c r="E34" s="40"/>
    </row>
    <row r="35" spans="1:5" s="24" customFormat="1" ht="23.25" customHeight="1">
      <c r="A35" s="32" t="s">
        <v>17</v>
      </c>
      <c r="B35" s="26">
        <v>28780645</v>
      </c>
      <c r="C35" s="26"/>
      <c r="D35" s="18"/>
      <c r="E35" s="31"/>
    </row>
    <row r="36" spans="1:5" s="24" customFormat="1" ht="21" customHeight="1">
      <c r="A36" s="32" t="s">
        <v>3</v>
      </c>
      <c r="B36" s="26">
        <v>283478</v>
      </c>
      <c r="C36" s="26"/>
      <c r="D36" s="18"/>
      <c r="E36" s="31"/>
    </row>
    <row r="37" spans="1:5" s="24" customFormat="1" ht="23.25" customHeight="1" hidden="1">
      <c r="A37" s="32" t="s">
        <v>6</v>
      </c>
      <c r="B37" s="26">
        <v>0</v>
      </c>
      <c r="C37" s="26"/>
      <c r="D37" s="18"/>
      <c r="E37" s="40"/>
    </row>
    <row r="38" spans="1:5" s="24" customFormat="1" ht="30.75" customHeight="1">
      <c r="A38" s="32" t="s">
        <v>13</v>
      </c>
      <c r="B38" s="26">
        <v>792318746</v>
      </c>
      <c r="C38" s="26"/>
      <c r="D38" s="18"/>
      <c r="E38" s="40"/>
    </row>
    <row r="39" spans="1:5" s="24" customFormat="1" ht="21" customHeight="1">
      <c r="A39" s="32" t="s">
        <v>4</v>
      </c>
      <c r="B39" s="26">
        <v>1251304675</v>
      </c>
      <c r="C39" s="26"/>
      <c r="D39" s="18"/>
      <c r="E39" s="40"/>
    </row>
    <row r="40" spans="1:5" s="24" customFormat="1" ht="25.5" customHeight="1">
      <c r="A40" s="42" t="s">
        <v>14</v>
      </c>
      <c r="B40" s="43">
        <v>10600841</v>
      </c>
      <c r="C40" s="43"/>
      <c r="D40" s="44"/>
      <c r="E40" s="45"/>
    </row>
    <row r="41" spans="1:5" s="24" customFormat="1" ht="30.75" customHeight="1">
      <c r="A41" s="32" t="s">
        <v>28</v>
      </c>
      <c r="B41" s="26">
        <v>896350761</v>
      </c>
      <c r="C41" s="26"/>
      <c r="D41" s="18"/>
      <c r="E41" s="31"/>
    </row>
    <row r="42" spans="1:5" s="24" customFormat="1" ht="21" customHeight="1">
      <c r="A42" s="30" t="s">
        <v>9</v>
      </c>
      <c r="B42" s="26">
        <v>73000000000</v>
      </c>
      <c r="C42" s="26"/>
      <c r="D42" s="18"/>
      <c r="E42" s="31"/>
    </row>
    <row r="43" spans="1:5" s="24" customFormat="1" ht="27.75" customHeight="1">
      <c r="A43" s="25" t="s">
        <v>18</v>
      </c>
      <c r="B43" s="26"/>
      <c r="C43" s="46">
        <f>B44</f>
        <v>25051858573.27</v>
      </c>
      <c r="D43" s="18"/>
      <c r="E43" s="31"/>
    </row>
    <row r="44" spans="1:5" s="24" customFormat="1" ht="21" customHeight="1">
      <c r="A44" s="34" t="s">
        <v>31</v>
      </c>
      <c r="B44" s="26">
        <f>25051855440.27+3133</f>
        <v>25051858573.27</v>
      </c>
      <c r="C44" s="18"/>
      <c r="D44" s="18"/>
      <c r="E44" s="31"/>
    </row>
    <row r="45" spans="1:5" s="24" customFormat="1" ht="27.75" customHeight="1">
      <c r="A45" s="25" t="s">
        <v>32</v>
      </c>
      <c r="B45" s="26"/>
      <c r="C45" s="26">
        <f>SUM(B46:B47)</f>
        <v>1780058620</v>
      </c>
      <c r="D45" s="18"/>
      <c r="E45" s="31"/>
    </row>
    <row r="46" spans="1:5" s="24" customFormat="1" ht="21" customHeight="1">
      <c r="A46" s="34" t="s">
        <v>33</v>
      </c>
      <c r="B46" s="26">
        <v>1400348265</v>
      </c>
      <c r="C46" s="18"/>
      <c r="D46" s="18"/>
      <c r="E46" s="31"/>
    </row>
    <row r="47" spans="1:7" s="24" customFormat="1" ht="21" customHeight="1">
      <c r="A47" s="34" t="s">
        <v>36</v>
      </c>
      <c r="B47" s="26">
        <f>243248346+136462009</f>
        <v>379710355</v>
      </c>
      <c r="C47" s="26"/>
      <c r="D47" s="18"/>
      <c r="E47" s="31"/>
      <c r="F47" s="47"/>
      <c r="G47" s="48"/>
    </row>
    <row r="48" spans="1:8" s="16" customFormat="1" ht="27" customHeight="1">
      <c r="A48" s="17" t="s">
        <v>19</v>
      </c>
      <c r="B48" s="36"/>
      <c r="C48" s="36"/>
      <c r="D48" s="19">
        <f>D6+D8-D27</f>
        <v>-12488898365.870056</v>
      </c>
      <c r="E48" s="67"/>
      <c r="F48" s="49"/>
      <c r="G48" s="50"/>
      <c r="H48" s="15"/>
    </row>
    <row r="49" spans="1:8" s="16" customFormat="1" ht="10.5" customHeight="1">
      <c r="A49" s="51"/>
      <c r="B49" s="52"/>
      <c r="C49" s="52"/>
      <c r="D49" s="52"/>
      <c r="E49" s="53"/>
      <c r="F49" s="54"/>
      <c r="G49" s="50"/>
      <c r="H49" s="15"/>
    </row>
    <row r="50" spans="1:8" s="16" customFormat="1" ht="12.75" customHeight="1">
      <c r="A50" s="51"/>
      <c r="B50" s="52"/>
      <c r="C50" s="52"/>
      <c r="D50" s="52"/>
      <c r="E50" s="55"/>
      <c r="F50" s="50"/>
      <c r="G50" s="50"/>
      <c r="H50" s="15"/>
    </row>
    <row r="51" spans="1:8" s="16" customFormat="1" ht="12.75" customHeight="1">
      <c r="A51" s="51"/>
      <c r="B51" s="56"/>
      <c r="C51" s="56"/>
      <c r="D51" s="56"/>
      <c r="E51" s="53"/>
      <c r="F51" s="57"/>
      <c r="G51" s="50"/>
      <c r="H51" s="15"/>
    </row>
    <row r="52" spans="1:8" s="16" customFormat="1" ht="12.75" customHeight="1">
      <c r="A52" s="51"/>
      <c r="B52" s="56"/>
      <c r="C52" s="56"/>
      <c r="D52" s="56"/>
      <c r="E52" s="58"/>
      <c r="F52" s="59"/>
      <c r="G52" s="50"/>
      <c r="H52" s="15"/>
    </row>
    <row r="53" spans="1:8" s="16" customFormat="1" ht="15" customHeight="1">
      <c r="A53" s="51"/>
      <c r="B53" s="56"/>
      <c r="C53" s="56"/>
      <c r="D53" s="56"/>
      <c r="E53" s="58"/>
      <c r="F53" s="59"/>
      <c r="G53" s="50"/>
      <c r="H53" s="15"/>
    </row>
    <row r="54" spans="1:8" s="16" customFormat="1" ht="25.5" customHeight="1">
      <c r="A54" s="51"/>
      <c r="B54" s="56"/>
      <c r="C54" s="56"/>
      <c r="D54" s="56"/>
      <c r="E54" s="58"/>
      <c r="F54" s="59"/>
      <c r="G54" s="50"/>
      <c r="H54" s="15"/>
    </row>
    <row r="55" spans="1:8" s="16" customFormat="1" ht="25.5" customHeight="1">
      <c r="A55" s="51"/>
      <c r="B55" s="56"/>
      <c r="C55" s="56"/>
      <c r="D55" s="56"/>
      <c r="E55" s="58"/>
      <c r="F55" s="59"/>
      <c r="G55" s="50"/>
      <c r="H55" s="15"/>
    </row>
    <row r="56" spans="1:8" s="16" customFormat="1" ht="25.5" customHeight="1">
      <c r="A56" s="51"/>
      <c r="B56" s="56"/>
      <c r="C56" s="56"/>
      <c r="D56" s="56"/>
      <c r="E56" s="58"/>
      <c r="F56" s="59"/>
      <c r="G56" s="50"/>
      <c r="H56" s="15"/>
    </row>
    <row r="57" spans="1:8" s="16" customFormat="1" ht="25.5" customHeight="1">
      <c r="A57" s="51"/>
      <c r="B57" s="56"/>
      <c r="C57" s="56"/>
      <c r="D57" s="56"/>
      <c r="E57" s="58"/>
      <c r="F57" s="59"/>
      <c r="G57" s="50"/>
      <c r="H57" s="15"/>
    </row>
    <row r="58" spans="1:8" s="16" customFormat="1" ht="25.5" customHeight="1">
      <c r="A58" s="51"/>
      <c r="B58" s="56"/>
      <c r="C58" s="56"/>
      <c r="D58" s="56"/>
      <c r="E58" s="58"/>
      <c r="F58" s="59"/>
      <c r="G58" s="50"/>
      <c r="H58" s="15"/>
    </row>
    <row r="59" spans="1:8" s="16" customFormat="1" ht="25.5" customHeight="1">
      <c r="A59" s="51"/>
      <c r="B59" s="56"/>
      <c r="C59" s="56"/>
      <c r="D59" s="56"/>
      <c r="E59" s="58"/>
      <c r="F59" s="59"/>
      <c r="G59" s="50"/>
      <c r="H59" s="15"/>
    </row>
    <row r="60" spans="1:8" s="16" customFormat="1" ht="25.5" customHeight="1">
      <c r="A60" s="51"/>
      <c r="B60" s="56"/>
      <c r="C60" s="56"/>
      <c r="D60" s="56"/>
      <c r="E60" s="58"/>
      <c r="F60" s="59"/>
      <c r="G60" s="50"/>
      <c r="H60" s="15"/>
    </row>
    <row r="61" spans="1:8" s="16" customFormat="1" ht="25.5" customHeight="1">
      <c r="A61" s="51"/>
      <c r="B61" s="56"/>
      <c r="C61" s="56"/>
      <c r="D61" s="56"/>
      <c r="E61" s="58"/>
      <c r="F61" s="59"/>
      <c r="G61" s="50"/>
      <c r="H61" s="15"/>
    </row>
    <row r="62" spans="1:8" s="16" customFormat="1" ht="25.5" customHeight="1">
      <c r="A62" s="51"/>
      <c r="B62" s="56"/>
      <c r="C62" s="56"/>
      <c r="D62" s="56"/>
      <c r="E62" s="58"/>
      <c r="F62" s="59"/>
      <c r="G62" s="50"/>
      <c r="H62" s="15"/>
    </row>
    <row r="63" spans="1:8" s="16" customFormat="1" ht="25.5" customHeight="1">
      <c r="A63" s="51"/>
      <c r="B63" s="56"/>
      <c r="C63" s="56"/>
      <c r="D63" s="56"/>
      <c r="E63" s="58"/>
      <c r="F63" s="59"/>
      <c r="G63" s="50"/>
      <c r="H63" s="15"/>
    </row>
    <row r="64" spans="1:8" s="16" customFormat="1" ht="25.5" customHeight="1">
      <c r="A64" s="51"/>
      <c r="B64" s="56"/>
      <c r="C64" s="56"/>
      <c r="D64" s="56"/>
      <c r="E64" s="58"/>
      <c r="F64" s="59"/>
      <c r="G64" s="50"/>
      <c r="H64" s="15"/>
    </row>
    <row r="65" spans="1:8" s="16" customFormat="1" ht="25.5" customHeight="1">
      <c r="A65" s="51"/>
      <c r="B65" s="56"/>
      <c r="C65" s="56"/>
      <c r="D65" s="56"/>
      <c r="E65" s="58"/>
      <c r="F65" s="59"/>
      <c r="G65" s="50"/>
      <c r="H65" s="15"/>
    </row>
    <row r="66" spans="1:8" s="16" customFormat="1" ht="25.5" customHeight="1">
      <c r="A66" s="51"/>
      <c r="B66" s="56"/>
      <c r="C66" s="56"/>
      <c r="D66" s="56"/>
      <c r="E66" s="58"/>
      <c r="F66" s="59"/>
      <c r="G66" s="50"/>
      <c r="H66" s="15"/>
    </row>
    <row r="67" spans="1:8" s="16" customFormat="1" ht="25.5" customHeight="1">
      <c r="A67" s="51"/>
      <c r="B67" s="56"/>
      <c r="C67" s="56"/>
      <c r="D67" s="56"/>
      <c r="E67" s="58"/>
      <c r="F67" s="59"/>
      <c r="G67" s="50"/>
      <c r="H67" s="15"/>
    </row>
    <row r="68" spans="1:8" s="16" customFormat="1" ht="25.5" customHeight="1">
      <c r="A68" s="51"/>
      <c r="B68" s="60"/>
      <c r="C68" s="60"/>
      <c r="D68" s="60"/>
      <c r="E68" s="58"/>
      <c r="F68" s="59"/>
      <c r="G68" s="50"/>
      <c r="H68" s="15"/>
    </row>
    <row r="69" spans="1:8" s="16" customFormat="1" ht="1.5" customHeight="1">
      <c r="A69" s="51"/>
      <c r="B69" s="60"/>
      <c r="C69" s="60"/>
      <c r="D69" s="60"/>
      <c r="E69" s="58"/>
      <c r="F69" s="59"/>
      <c r="G69" s="50"/>
      <c r="H69" s="15"/>
    </row>
    <row r="70" spans="1:8" s="16" customFormat="1" ht="25.5" customHeight="1" hidden="1">
      <c r="A70" s="51"/>
      <c r="B70" s="60"/>
      <c r="C70" s="60"/>
      <c r="D70" s="60">
        <f>2021510919899.41-2033999818265.28</f>
        <v>-12488898365.870117</v>
      </c>
      <c r="E70" s="58"/>
      <c r="F70" s="59"/>
      <c r="G70" s="50"/>
      <c r="H70" s="15"/>
    </row>
    <row r="71" spans="1:8" s="16" customFormat="1" ht="25.5" customHeight="1" hidden="1">
      <c r="A71" s="51"/>
      <c r="B71" s="60"/>
      <c r="C71" s="60"/>
      <c r="D71" s="60">
        <f>D48-D70</f>
        <v>6.103515625E-05</v>
      </c>
      <c r="E71" s="58"/>
      <c r="F71" s="59"/>
      <c r="G71" s="50"/>
      <c r="H71" s="15"/>
    </row>
    <row r="72" spans="1:8" s="16" customFormat="1" ht="25.5" customHeight="1">
      <c r="A72" s="51"/>
      <c r="B72" s="60"/>
      <c r="C72" s="60"/>
      <c r="D72" s="60"/>
      <c r="E72" s="58"/>
      <c r="F72" s="59"/>
      <c r="G72" s="50"/>
      <c r="H72" s="15"/>
    </row>
    <row r="73" spans="1:8" s="16" customFormat="1" ht="18" customHeight="1">
      <c r="A73" s="51"/>
      <c r="B73" s="60"/>
      <c r="C73" s="60"/>
      <c r="D73" s="60"/>
      <c r="E73" s="58"/>
      <c r="F73" s="59"/>
      <c r="G73" s="50"/>
      <c r="H73" s="15"/>
    </row>
    <row r="74" spans="1:8" s="16" customFormat="1" ht="24.75" customHeight="1">
      <c r="A74" s="61"/>
      <c r="B74" s="62"/>
      <c r="C74" s="62"/>
      <c r="D74" s="62"/>
      <c r="E74" s="63"/>
      <c r="F74" s="59"/>
      <c r="G74" s="50"/>
      <c r="H74" s="15"/>
    </row>
  </sheetData>
  <sheetProtection/>
  <mergeCells count="4">
    <mergeCell ref="A1:E1"/>
    <mergeCell ref="A2:E2"/>
    <mergeCell ref="A4:A5"/>
    <mergeCell ref="E4:E5"/>
  </mergeCells>
  <printOptions horizontalCentered="1"/>
  <pageMargins left="0.4724409448818898" right="0.4724409448818898" top="0.7480314960629921" bottom="0.6692913385826772" header="0.3937007874015748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陳小玨</cp:lastModifiedBy>
  <cp:lastPrinted>2017-04-10T09:47:59Z</cp:lastPrinted>
  <dcterms:created xsi:type="dcterms:W3CDTF">1997-10-15T08:45:56Z</dcterms:created>
  <dcterms:modified xsi:type="dcterms:W3CDTF">2017-04-27T07:00:07Z</dcterms:modified>
  <cp:category/>
  <cp:version/>
  <cp:contentType/>
  <cp:contentStatus/>
</cp:coreProperties>
</file>