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236" windowWidth="7680" windowHeight="83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<sst xmlns="http://schemas.openxmlformats.org/spreadsheetml/2006/main" count="30" uniqueCount="30">
  <si>
    <t>增減％</t>
  </si>
  <si>
    <t>總額％</t>
  </si>
  <si>
    <t>占決算</t>
  </si>
  <si>
    <t>中央政府總決算</t>
  </si>
  <si>
    <t>歲入歲出簡明比較分析表</t>
  </si>
  <si>
    <t>單位：新臺幣元</t>
  </si>
  <si>
    <t>一、歲入合計</t>
  </si>
  <si>
    <t>三、歲入歲出餘絀</t>
  </si>
  <si>
    <t>調尾差</t>
  </si>
  <si>
    <t>二、歲出合計</t>
  </si>
  <si>
    <t>項           目</t>
  </si>
  <si>
    <t>預     算    數</t>
  </si>
  <si>
    <t>決     算     數</t>
  </si>
  <si>
    <t>比 較 增 減 數</t>
  </si>
  <si>
    <t>百  分  比</t>
  </si>
  <si>
    <t xml:space="preserve">            中華民國105年度</t>
  </si>
  <si>
    <r>
      <t xml:space="preserve">    1.</t>
    </r>
    <r>
      <rPr>
        <sz val="12"/>
        <color indexed="8"/>
        <rFont val="新細明體"/>
        <family val="1"/>
      </rPr>
      <t>稅課收入</t>
    </r>
  </si>
  <si>
    <r>
      <t xml:space="preserve">    2.</t>
    </r>
    <r>
      <rPr>
        <sz val="12"/>
        <color indexed="8"/>
        <rFont val="新細明體"/>
        <family val="1"/>
      </rPr>
      <t>營業盈餘及事業收入</t>
    </r>
  </si>
  <si>
    <r>
      <t xml:space="preserve">    3.</t>
    </r>
    <r>
      <rPr>
        <sz val="12"/>
        <color indexed="8"/>
        <rFont val="新細明體"/>
        <family val="1"/>
      </rPr>
      <t>規費及罰款收入</t>
    </r>
  </si>
  <si>
    <r>
      <t xml:space="preserve">    4.</t>
    </r>
    <r>
      <rPr>
        <sz val="12"/>
        <color indexed="8"/>
        <rFont val="新細明體"/>
        <family val="1"/>
      </rPr>
      <t>財產收入</t>
    </r>
  </si>
  <si>
    <r>
      <t xml:space="preserve">    5.</t>
    </r>
    <r>
      <rPr>
        <sz val="12"/>
        <color indexed="8"/>
        <rFont val="新細明體"/>
        <family val="1"/>
      </rPr>
      <t>其他收入</t>
    </r>
  </si>
  <si>
    <r>
      <t xml:space="preserve">    1.</t>
    </r>
    <r>
      <rPr>
        <sz val="12"/>
        <color indexed="8"/>
        <rFont val="新細明體"/>
        <family val="1"/>
      </rPr>
      <t>一般政務支出</t>
    </r>
  </si>
  <si>
    <r>
      <t xml:space="preserve">    2.</t>
    </r>
    <r>
      <rPr>
        <sz val="12"/>
        <color indexed="8"/>
        <rFont val="新細明體"/>
        <family val="1"/>
      </rPr>
      <t>國防支出</t>
    </r>
  </si>
  <si>
    <r>
      <t xml:space="preserve">    3.</t>
    </r>
    <r>
      <rPr>
        <sz val="12"/>
        <color indexed="8"/>
        <rFont val="新細明體"/>
        <family val="1"/>
      </rPr>
      <t>教育科學文化支出</t>
    </r>
  </si>
  <si>
    <r>
      <t xml:space="preserve">    4.</t>
    </r>
    <r>
      <rPr>
        <sz val="12"/>
        <color indexed="8"/>
        <rFont val="新細明體"/>
        <family val="1"/>
      </rPr>
      <t>經濟發展支出</t>
    </r>
  </si>
  <si>
    <r>
      <t xml:space="preserve">    5.</t>
    </r>
    <r>
      <rPr>
        <sz val="12"/>
        <color indexed="8"/>
        <rFont val="新細明體"/>
        <family val="1"/>
      </rPr>
      <t>社會福利支出</t>
    </r>
  </si>
  <si>
    <r>
      <t xml:space="preserve"> </t>
    </r>
    <r>
      <rPr>
        <sz val="12"/>
        <color indexed="8"/>
        <rFont val="新細明體"/>
        <family val="1"/>
      </rPr>
      <t xml:space="preserve">   6.</t>
    </r>
    <r>
      <rPr>
        <sz val="11"/>
        <color indexed="8"/>
        <rFont val="新細明體"/>
        <family val="1"/>
      </rPr>
      <t>社區發展及環境保護支出</t>
    </r>
  </si>
  <si>
    <r>
      <t xml:space="preserve">    7.</t>
    </r>
    <r>
      <rPr>
        <sz val="12"/>
        <color indexed="8"/>
        <rFont val="新細明體"/>
        <family val="1"/>
      </rPr>
      <t>退休撫卹支出</t>
    </r>
  </si>
  <si>
    <r>
      <t xml:space="preserve">    8.</t>
    </r>
    <r>
      <rPr>
        <sz val="12"/>
        <color indexed="8"/>
        <rFont val="新細明體"/>
        <family val="1"/>
      </rPr>
      <t>債務支出</t>
    </r>
  </si>
  <si>
    <r>
      <t xml:space="preserve">    9.</t>
    </r>
    <r>
      <rPr>
        <sz val="12"/>
        <color indexed="8"/>
        <rFont val="新細明體"/>
        <family val="1"/>
      </rPr>
      <t>一般補助及其他支出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</si>
</sst>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  <numFmt numFmtId="196" formatCode="#,##0.0;#,##0.0;&quot;…&quot;"/>
    <numFmt numFmtId="197" formatCode="#,##0.0_ "/>
    <numFmt numFmtId="198" formatCode="_-* #,##0;\-* #,##0;_-* &quot;-&quot;_-;_-@_-"/>
    <numFmt numFmtId="199" formatCode="_-\ #,##0\-;\-\ #,##0\-;_-* &quot;-&quot;_-;_-@_-"/>
    <numFmt numFmtId="200" formatCode="_-\ ##,#0_;\-\ #,##0_;_-* &quot;-&quot;_-;_-@_-"/>
    <numFmt numFmtId="201" formatCode="_-\ #,##0;\-\ #,##0;_-* &quot;-&quot;;_-@_-"/>
    <numFmt numFmtId="202" formatCode="_-\ #,##0.0;\-\ #,##0.0;_-* &quot;-&quot;;_-@_-"/>
    <numFmt numFmtId="203" formatCode="#,##0.00;[Red]\-#,##0.00;&quot;-&quot;"/>
    <numFmt numFmtId="204" formatCode="#,##0.00;[Red]\-#,##0.00;&quot;_&quot;"/>
    <numFmt numFmtId="205" formatCode="#,##0.000_ "/>
  </numFmts>
  <fonts count="7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u val="single"/>
      <sz val="11"/>
      <color indexed="8"/>
      <name val="標楷體"/>
      <family val="4"/>
    </font>
    <font>
      <u val="single"/>
      <sz val="12"/>
      <color indexed="8"/>
      <name val="標楷體"/>
      <family val="4"/>
    </font>
    <font>
      <sz val="12"/>
      <color indexed="8"/>
      <name val="標楷體"/>
      <family val="4"/>
    </font>
    <font>
      <u val="single"/>
      <sz val="18"/>
      <color indexed="8"/>
      <name val="標楷體"/>
      <family val="4"/>
    </font>
    <font>
      <sz val="11"/>
      <color indexed="8"/>
      <name val="標楷體"/>
      <family val="4"/>
    </font>
    <font>
      <b/>
      <sz val="14"/>
      <color indexed="8"/>
      <name val="標楷體"/>
      <family val="4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.5"/>
      <color indexed="8"/>
      <name val="細明體"/>
      <family val="3"/>
    </font>
    <font>
      <sz val="10"/>
      <color indexed="8"/>
      <name val="新細明體"/>
      <family val="1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1"/>
      <color theme="1"/>
      <name val="標楷體"/>
      <family val="4"/>
    </font>
    <font>
      <u val="single"/>
      <sz val="12"/>
      <color theme="1"/>
      <name val="標楷體"/>
      <family val="4"/>
    </font>
    <font>
      <sz val="12"/>
      <color theme="1"/>
      <name val="標楷體"/>
      <family val="4"/>
    </font>
    <font>
      <u val="single"/>
      <sz val="18"/>
      <color theme="1"/>
      <name val="標楷體"/>
      <family val="4"/>
    </font>
    <font>
      <sz val="11"/>
      <color theme="1"/>
      <name val="標楷體"/>
      <family val="4"/>
    </font>
    <font>
      <b/>
      <sz val="14"/>
      <color theme="1"/>
      <name val="標楷體"/>
      <family val="4"/>
    </font>
    <font>
      <b/>
      <sz val="9.5"/>
      <color theme="1"/>
      <name val="Arial"/>
      <family val="2"/>
    </font>
    <font>
      <sz val="12"/>
      <color theme="1"/>
      <name val="新細明體"/>
      <family val="1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.5"/>
      <color theme="1"/>
      <name val="細明體"/>
      <family val="3"/>
    </font>
    <font>
      <sz val="10"/>
      <color theme="1"/>
      <name val="新細明體"/>
      <family val="1"/>
    </font>
    <font>
      <sz val="15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Calibri Light"/>
      <family val="1"/>
    </font>
    <font>
      <sz val="11"/>
      <color theme="1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3" fillId="0" borderId="0" xfId="0" applyFont="1" applyAlignment="1">
      <alignment horizontal="centerContinuous"/>
    </xf>
    <xf numFmtId="0" fontId="54" fillId="0" borderId="0" xfId="0" applyFont="1" applyAlignment="1">
      <alignment horizontal="centerContinuous"/>
    </xf>
    <xf numFmtId="0" fontId="55" fillId="0" borderId="0" xfId="0" applyFont="1" applyAlignment="1">
      <alignment/>
    </xf>
    <xf numFmtId="0" fontId="56" fillId="0" borderId="0" xfId="0" applyFont="1" applyAlignment="1">
      <alignment horizontal="centerContinuous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Continuous"/>
    </xf>
    <xf numFmtId="0" fontId="57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Continuous" vertical="center"/>
    </xf>
    <xf numFmtId="0" fontId="57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1" xfId="0" applyFont="1" applyBorder="1" applyAlignment="1">
      <alignment/>
    </xf>
    <xf numFmtId="183" fontId="59" fillId="0" borderId="11" xfId="0" applyNumberFormat="1" applyFont="1" applyBorder="1" applyAlignment="1">
      <alignment horizontal="right"/>
    </xf>
    <xf numFmtId="189" fontId="59" fillId="0" borderId="11" xfId="0" applyNumberFormat="1" applyFont="1" applyBorder="1" applyAlignment="1">
      <alignment horizontal="right"/>
    </xf>
    <xf numFmtId="202" fontId="59" fillId="0" borderId="11" xfId="0" applyNumberFormat="1" applyFont="1" applyBorder="1" applyAlignment="1">
      <alignment horizontal="right"/>
    </xf>
    <xf numFmtId="193" fontId="59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183" fontId="61" fillId="0" borderId="11" xfId="0" applyNumberFormat="1" applyFont="1" applyBorder="1" applyAlignment="1">
      <alignment horizontal="right"/>
    </xf>
    <xf numFmtId="189" fontId="61" fillId="0" borderId="11" xfId="0" applyNumberFormat="1" applyFont="1" applyBorder="1" applyAlignment="1">
      <alignment horizontal="right"/>
    </xf>
    <xf numFmtId="202" fontId="61" fillId="0" borderId="11" xfId="0" applyNumberFormat="1" applyFont="1" applyBorder="1" applyAlignment="1">
      <alignment horizontal="right"/>
    </xf>
    <xf numFmtId="193" fontId="61" fillId="0" borderId="0" xfId="0" applyNumberFormat="1" applyFont="1" applyAlignment="1">
      <alignment horizontal="right"/>
    </xf>
    <xf numFmtId="0" fontId="62" fillId="0" borderId="11" xfId="0" applyFont="1" applyBorder="1" applyAlignment="1">
      <alignment horizontal="center"/>
    </xf>
    <xf numFmtId="193" fontId="61" fillId="0" borderId="11" xfId="0" applyNumberFormat="1" applyFont="1" applyBorder="1" applyAlignment="1">
      <alignment horizontal="right"/>
    </xf>
    <xf numFmtId="0" fontId="63" fillId="0" borderId="11" xfId="0" applyFont="1" applyBorder="1" applyAlignment="1">
      <alignment/>
    </xf>
    <xf numFmtId="189" fontId="61" fillId="0" borderId="0" xfId="0" applyNumberFormat="1" applyFont="1" applyAlignment="1">
      <alignment horizontal="right"/>
    </xf>
    <xf numFmtId="189" fontId="64" fillId="0" borderId="0" xfId="0" applyNumberFormat="1" applyFont="1" applyAlignment="1">
      <alignment horizontal="right"/>
    </xf>
    <xf numFmtId="183" fontId="61" fillId="0" borderId="0" xfId="0" applyNumberFormat="1" applyFont="1" applyAlignment="1">
      <alignment horizontal="right"/>
    </xf>
    <xf numFmtId="0" fontId="58" fillId="0" borderId="13" xfId="0" applyFont="1" applyBorder="1" applyAlignment="1" quotePrefix="1">
      <alignment horizontal="left"/>
    </xf>
    <xf numFmtId="189" fontId="59" fillId="0" borderId="13" xfId="0" applyNumberFormat="1" applyFont="1" applyBorder="1" applyAlignment="1">
      <alignment horizontal="right"/>
    </xf>
    <xf numFmtId="202" fontId="59" fillId="0" borderId="14" xfId="0" applyNumberFormat="1" applyFont="1" applyBorder="1" applyAlignment="1">
      <alignment horizontal="right"/>
    </xf>
    <xf numFmtId="41" fontId="59" fillId="0" borderId="10" xfId="0" applyNumberFormat="1" applyFont="1" applyBorder="1" applyAlignment="1">
      <alignment horizontal="right"/>
    </xf>
    <xf numFmtId="0" fontId="60" fillId="0" borderId="0" xfId="0" applyFont="1" applyAlignment="1">
      <alignment vertical="top"/>
    </xf>
    <xf numFmtId="0" fontId="65" fillId="0" borderId="0" xfId="0" applyFont="1" applyAlignment="1">
      <alignment/>
    </xf>
    <xf numFmtId="0" fontId="66" fillId="0" borderId="0" xfId="0" applyFont="1" applyAlignment="1">
      <alignment horizontal="centerContinuous" vertical="top"/>
    </xf>
    <xf numFmtId="0" fontId="67" fillId="0" borderId="0" xfId="0" applyFont="1" applyAlignment="1">
      <alignment horizontal="centerContinuous"/>
    </xf>
    <xf numFmtId="0" fontId="55" fillId="0" borderId="10" xfId="0" applyFont="1" applyBorder="1" applyAlignment="1">
      <alignment horizontal="left"/>
    </xf>
    <xf numFmtId="0" fontId="68" fillId="0" borderId="11" xfId="0" applyFont="1" applyBorder="1" applyAlignment="1">
      <alignment horizontal="left"/>
    </xf>
    <xf numFmtId="0" fontId="68" fillId="0" borderId="11" xfId="0" applyFont="1" applyBorder="1" applyAlignment="1">
      <alignment/>
    </xf>
    <xf numFmtId="0" fontId="69" fillId="0" borderId="11" xfId="0" applyFont="1" applyBorder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5" sqref="V15"/>
    </sheetView>
  </sheetViews>
  <sheetFormatPr defaultColWidth="8.875" defaultRowHeight="16.5"/>
  <cols>
    <col min="1" max="1" width="26.00390625" style="19" customWidth="1"/>
    <col min="2" max="3" width="18.625" style="19" customWidth="1"/>
    <col min="4" max="4" width="17.875" style="19" customWidth="1"/>
    <col min="5" max="5" width="6.25390625" style="19" customWidth="1"/>
    <col min="6" max="6" width="6.75390625" style="19" customWidth="1"/>
    <col min="7" max="13" width="0" style="19" hidden="1" customWidth="1"/>
    <col min="14" max="16384" width="8.875" style="19" customWidth="1"/>
  </cols>
  <sheetData>
    <row r="1" spans="1:6" s="3" customFormat="1" ht="24" customHeight="1">
      <c r="A1" s="36" t="s">
        <v>3</v>
      </c>
      <c r="B1" s="1"/>
      <c r="C1" s="2"/>
      <c r="D1" s="2"/>
      <c r="E1" s="2"/>
      <c r="F1" s="2"/>
    </row>
    <row r="2" spans="1:6" s="3" customFormat="1" ht="18.75" customHeight="1">
      <c r="A2" s="37" t="s">
        <v>4</v>
      </c>
      <c r="B2" s="4"/>
      <c r="C2" s="4"/>
      <c r="D2" s="4"/>
      <c r="E2" s="4"/>
      <c r="F2" s="4"/>
    </row>
    <row r="3" spans="1:6" s="8" customFormat="1" ht="15.75" customHeight="1">
      <c r="A3" s="5"/>
      <c r="B3" s="38" t="s">
        <v>15</v>
      </c>
      <c r="C3" s="6"/>
      <c r="D3" s="6"/>
      <c r="E3" s="6"/>
      <c r="F3" s="7" t="s">
        <v>5</v>
      </c>
    </row>
    <row r="4" spans="1:6" s="3" customFormat="1" ht="19.5" customHeight="1">
      <c r="A4" s="9"/>
      <c r="B4" s="9"/>
      <c r="C4" s="9"/>
      <c r="D4" s="9"/>
      <c r="E4" s="10" t="s">
        <v>14</v>
      </c>
      <c r="F4" s="10"/>
    </row>
    <row r="5" spans="1:6" s="3" customFormat="1" ht="19.5" customHeight="1">
      <c r="A5" s="9" t="s">
        <v>10</v>
      </c>
      <c r="B5" s="9" t="s">
        <v>11</v>
      </c>
      <c r="C5" s="9" t="s">
        <v>12</v>
      </c>
      <c r="D5" s="9" t="s">
        <v>13</v>
      </c>
      <c r="E5" s="42" t="s">
        <v>0</v>
      </c>
      <c r="F5" s="11" t="s">
        <v>2</v>
      </c>
    </row>
    <row r="6" spans="1:6" s="3" customFormat="1" ht="16.5">
      <c r="A6" s="12"/>
      <c r="B6" s="12"/>
      <c r="C6" s="12"/>
      <c r="D6" s="12"/>
      <c r="E6" s="43"/>
      <c r="F6" s="13" t="s">
        <v>1</v>
      </c>
    </row>
    <row r="7" spans="1:6" ht="33" customHeight="1">
      <c r="A7" s="14" t="s">
        <v>6</v>
      </c>
      <c r="B7" s="15">
        <f>SUM(B8:B12)</f>
        <v>1822377773000</v>
      </c>
      <c r="C7" s="15">
        <f>SUM(C8:C12)</f>
        <v>1895641486297.68</v>
      </c>
      <c r="D7" s="16">
        <f>SUM(D8:D12)</f>
        <v>73263713297.68</v>
      </c>
      <c r="E7" s="17">
        <f aca="true" t="shared" si="0" ref="E7:E12">(D7*100/B7)</f>
        <v>4.02022645266756</v>
      </c>
      <c r="F7" s="18">
        <f>C7*100/C7</f>
        <v>100</v>
      </c>
    </row>
    <row r="8" spans="1:6" ht="33" customHeight="1">
      <c r="A8" s="39" t="s">
        <v>16</v>
      </c>
      <c r="B8" s="20">
        <v>1440009000000</v>
      </c>
      <c r="C8" s="20">
        <v>1533842020474</v>
      </c>
      <c r="D8" s="21">
        <f>C8-B8</f>
        <v>93833020474</v>
      </c>
      <c r="E8" s="22">
        <f t="shared" si="0"/>
        <v>6.516141251478289</v>
      </c>
      <c r="F8" s="23">
        <f>C8*100/$C$7</f>
        <v>80.9141407571587</v>
      </c>
    </row>
    <row r="9" spans="1:6" ht="33" customHeight="1">
      <c r="A9" s="39" t="s">
        <v>17</v>
      </c>
      <c r="B9" s="20">
        <v>238245009000</v>
      </c>
      <c r="C9" s="20">
        <v>231987478280.22</v>
      </c>
      <c r="D9" s="21">
        <f>C9-B9</f>
        <v>-6257530719.779999</v>
      </c>
      <c r="E9" s="22">
        <f t="shared" si="0"/>
        <v>-2.6265107277777218</v>
      </c>
      <c r="F9" s="23">
        <f>C9*100/$C$7</f>
        <v>12.237940557700481</v>
      </c>
    </row>
    <row r="10" spans="1:6" ht="33" customHeight="1">
      <c r="A10" s="39" t="s">
        <v>18</v>
      </c>
      <c r="B10" s="20">
        <v>79065974000</v>
      </c>
      <c r="C10" s="20">
        <v>85164248507</v>
      </c>
      <c r="D10" s="21">
        <f>C10-B10</f>
        <v>6098274507</v>
      </c>
      <c r="E10" s="22">
        <f t="shared" si="0"/>
        <v>7.712893674085391</v>
      </c>
      <c r="F10" s="23">
        <f>C10*100/$C$7+0.01</f>
        <v>4.502634768894604</v>
      </c>
    </row>
    <row r="11" spans="1:6" ht="33" customHeight="1">
      <c r="A11" s="39" t="s">
        <v>19</v>
      </c>
      <c r="B11" s="20">
        <v>51880533000</v>
      </c>
      <c r="C11" s="20">
        <v>26634267681</v>
      </c>
      <c r="D11" s="21">
        <f>C11-B11</f>
        <v>-25246265319</v>
      </c>
      <c r="E11" s="22">
        <f t="shared" si="0"/>
        <v>-48.66230907650852</v>
      </c>
      <c r="F11" s="23">
        <f>C11*100/$C$7</f>
        <v>1.4050266294297338</v>
      </c>
    </row>
    <row r="12" spans="1:6" ht="33" customHeight="1">
      <c r="A12" s="39" t="s">
        <v>20</v>
      </c>
      <c r="B12" s="20">
        <v>13177257000</v>
      </c>
      <c r="C12" s="20">
        <v>18013471355.46</v>
      </c>
      <c r="D12" s="21">
        <f>C12-B12</f>
        <v>4836214355.459999</v>
      </c>
      <c r="E12" s="22">
        <f t="shared" si="0"/>
        <v>36.70122207876798</v>
      </c>
      <c r="F12" s="23">
        <f>C12*100/$C$7</f>
        <v>0.9502572868164838</v>
      </c>
    </row>
    <row r="13" spans="1:6" ht="31.5" customHeight="1">
      <c r="A13" s="24"/>
      <c r="B13" s="20"/>
      <c r="C13" s="20"/>
      <c r="D13" s="20"/>
      <c r="E13" s="25"/>
      <c r="F13" s="23"/>
    </row>
    <row r="14" spans="1:6" ht="33" customHeight="1">
      <c r="A14" s="14" t="s">
        <v>9</v>
      </c>
      <c r="B14" s="15">
        <f>SUM(B15:B23)</f>
        <v>1975866301000</v>
      </c>
      <c r="C14" s="15">
        <f>SUM(C15:C23)</f>
        <v>1940603238703</v>
      </c>
      <c r="D14" s="16">
        <f>SUM(D15:D23)</f>
        <v>-35263062297</v>
      </c>
      <c r="E14" s="17">
        <f>(D14*100/B14)</f>
        <v>-1.7846886846115606</v>
      </c>
      <c r="F14" s="18">
        <f>C14*100/C14</f>
        <v>100</v>
      </c>
    </row>
    <row r="15" spans="1:10" ht="33" customHeight="1">
      <c r="A15" s="40" t="s">
        <v>21</v>
      </c>
      <c r="B15" s="20">
        <v>188489123000</v>
      </c>
      <c r="C15" s="20">
        <v>179699908087</v>
      </c>
      <c r="D15" s="21">
        <f aca="true" t="shared" si="1" ref="D15:D23">C15-B15</f>
        <v>-8789214913</v>
      </c>
      <c r="E15" s="22">
        <f>(D15*100/B15)</f>
        <v>-4.662982549396232</v>
      </c>
      <c r="F15" s="23">
        <f>C15*100/$C$14</f>
        <v>9.260002482893011</v>
      </c>
      <c r="J15" s="19">
        <f>B15/$B$14</f>
        <v>0.09539568689673199</v>
      </c>
    </row>
    <row r="16" spans="1:10" ht="33" customHeight="1">
      <c r="A16" s="40" t="s">
        <v>22</v>
      </c>
      <c r="B16" s="20">
        <v>309804883000</v>
      </c>
      <c r="C16" s="20">
        <v>309296563792</v>
      </c>
      <c r="D16" s="21">
        <f t="shared" si="1"/>
        <v>-508319208</v>
      </c>
      <c r="E16" s="22">
        <f aca="true" t="shared" si="2" ref="E16:E23">(D16*100/B16)</f>
        <v>-0.16407720984823856</v>
      </c>
      <c r="F16" s="23">
        <f aca="true" t="shared" si="3" ref="F16:F23">C16*100/$C$14</f>
        <v>15.938165907561713</v>
      </c>
      <c r="G16" s="27"/>
      <c r="J16" s="19">
        <f aca="true" t="shared" si="4" ref="J16:J23">B16/$B$14</f>
        <v>0.15679445661035138</v>
      </c>
    </row>
    <row r="17" spans="1:10" ht="33" customHeight="1">
      <c r="A17" s="40" t="s">
        <v>23</v>
      </c>
      <c r="B17" s="20">
        <v>387930990000</v>
      </c>
      <c r="C17" s="20">
        <v>382721494144</v>
      </c>
      <c r="D17" s="21">
        <f t="shared" si="1"/>
        <v>-5209495856</v>
      </c>
      <c r="E17" s="22">
        <f t="shared" si="2"/>
        <v>-1.3428924190872196</v>
      </c>
      <c r="F17" s="23">
        <f t="shared" si="3"/>
        <v>19.7217796255865</v>
      </c>
      <c r="G17" s="27"/>
      <c r="J17" s="19">
        <f t="shared" si="4"/>
        <v>0.19633463549819408</v>
      </c>
    </row>
    <row r="18" spans="1:10" ht="33" customHeight="1">
      <c r="A18" s="40" t="s">
        <v>24</v>
      </c>
      <c r="B18" s="20">
        <v>270964831000</v>
      </c>
      <c r="C18" s="20">
        <v>266729816763</v>
      </c>
      <c r="D18" s="21">
        <f t="shared" si="1"/>
        <v>-4235014237</v>
      </c>
      <c r="E18" s="22">
        <f t="shared" si="2"/>
        <v>-1.5629387110388506</v>
      </c>
      <c r="F18" s="23">
        <f>C18*100/$C$14+0.1</f>
        <v>13.844685747369388</v>
      </c>
      <c r="G18" s="28" t="s">
        <v>8</v>
      </c>
      <c r="J18" s="19">
        <f t="shared" si="4"/>
        <v>0.1371372298130004</v>
      </c>
    </row>
    <row r="19" spans="1:10" ht="33" customHeight="1">
      <c r="A19" s="40" t="s">
        <v>25</v>
      </c>
      <c r="B19" s="20">
        <v>461626670000</v>
      </c>
      <c r="C19" s="20">
        <v>460369189131</v>
      </c>
      <c r="D19" s="21">
        <f t="shared" si="1"/>
        <v>-1257480869</v>
      </c>
      <c r="E19" s="22">
        <f t="shared" si="2"/>
        <v>-0.27240212724277824</v>
      </c>
      <c r="F19" s="23">
        <f>C19*100/$C$14</f>
        <v>23.722993961335817</v>
      </c>
      <c r="G19" s="27"/>
      <c r="J19" s="19">
        <f t="shared" si="4"/>
        <v>0.23363254374365688</v>
      </c>
    </row>
    <row r="20" spans="1:10" ht="33" customHeight="1">
      <c r="A20" s="41" t="s">
        <v>26</v>
      </c>
      <c r="B20" s="20">
        <v>18003112000</v>
      </c>
      <c r="C20" s="20">
        <v>17456699070</v>
      </c>
      <c r="D20" s="21">
        <f t="shared" si="1"/>
        <v>-546412930</v>
      </c>
      <c r="E20" s="22">
        <f t="shared" si="2"/>
        <v>-3.0351026533634853</v>
      </c>
      <c r="F20" s="23">
        <f t="shared" si="3"/>
        <v>0.8995501358467878</v>
      </c>
      <c r="G20" s="27"/>
      <c r="J20" s="19">
        <f t="shared" si="4"/>
        <v>0.009111503137073849</v>
      </c>
    </row>
    <row r="21" spans="1:10" ht="33" customHeight="1">
      <c r="A21" s="40" t="s">
        <v>27</v>
      </c>
      <c r="B21" s="20">
        <v>147768523000</v>
      </c>
      <c r="C21" s="20">
        <v>146829212976</v>
      </c>
      <c r="D21" s="21">
        <f t="shared" si="1"/>
        <v>-939310024</v>
      </c>
      <c r="E21" s="22">
        <f t="shared" si="2"/>
        <v>-0.6356631337514282</v>
      </c>
      <c r="F21" s="23">
        <f t="shared" si="3"/>
        <v>7.566163451017073</v>
      </c>
      <c r="G21" s="27"/>
      <c r="J21" s="19">
        <f t="shared" si="4"/>
        <v>0.07478670137003364</v>
      </c>
    </row>
    <row r="22" spans="1:10" ht="33" customHeight="1">
      <c r="A22" s="40" t="s">
        <v>28</v>
      </c>
      <c r="B22" s="20">
        <v>123311322000</v>
      </c>
      <c r="C22" s="20">
        <v>113204027709</v>
      </c>
      <c r="D22" s="21">
        <f t="shared" si="1"/>
        <v>-10107294291</v>
      </c>
      <c r="E22" s="22">
        <f t="shared" si="2"/>
        <v>-8.196566322596071</v>
      </c>
      <c r="F22" s="23">
        <f t="shared" si="3"/>
        <v>5.833445263373866</v>
      </c>
      <c r="G22" s="27"/>
      <c r="J22" s="19">
        <f t="shared" si="4"/>
        <v>0.06240873784708574</v>
      </c>
    </row>
    <row r="23" spans="1:10" ht="33" customHeight="1">
      <c r="A23" s="40" t="s">
        <v>29</v>
      </c>
      <c r="B23" s="20">
        <v>67966847000</v>
      </c>
      <c r="C23" s="20">
        <v>64296327031</v>
      </c>
      <c r="D23" s="21">
        <f t="shared" si="1"/>
        <v>-3670519969</v>
      </c>
      <c r="E23" s="22">
        <f t="shared" si="2"/>
        <v>-5.400456444595701</v>
      </c>
      <c r="F23" s="23">
        <f t="shared" si="3"/>
        <v>3.313213425015841</v>
      </c>
      <c r="G23" s="27"/>
      <c r="J23" s="19">
        <f t="shared" si="4"/>
        <v>0.03439850508387207</v>
      </c>
    </row>
    <row r="24" spans="1:6" ht="36" customHeight="1">
      <c r="A24" s="26"/>
      <c r="B24" s="20"/>
      <c r="C24" s="20"/>
      <c r="D24" s="20"/>
      <c r="E24" s="20"/>
      <c r="F24" s="29"/>
    </row>
    <row r="25" spans="1:6" s="34" customFormat="1" ht="39" customHeight="1">
      <c r="A25" s="30" t="s">
        <v>7</v>
      </c>
      <c r="B25" s="31">
        <f>B7-B14</f>
        <v>-153488528000</v>
      </c>
      <c r="C25" s="31">
        <f>C7-C14</f>
        <v>-44961752405.32007</v>
      </c>
      <c r="D25" s="31">
        <f>C25-B25</f>
        <v>108526775594.67993</v>
      </c>
      <c r="E25" s="32">
        <f>D25/B25*100</f>
        <v>-70.70676682408468</v>
      </c>
      <c r="F25" s="33">
        <v>0</v>
      </c>
    </row>
    <row r="26" ht="16.5">
      <c r="A26" s="35"/>
    </row>
    <row r="27" ht="16.5">
      <c r="A27" s="35"/>
    </row>
  </sheetData>
  <sheetProtection/>
  <mergeCells count="1">
    <mergeCell ref="E5:E6"/>
  </mergeCells>
  <printOptions horizontalCentered="1"/>
  <pageMargins left="0.1968503937007874" right="0.1968503937007874" top="0.7480314960629921" bottom="0.9055118110236221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陳小玨</cp:lastModifiedBy>
  <cp:lastPrinted>2017-04-06T07:33:22Z</cp:lastPrinted>
  <dcterms:created xsi:type="dcterms:W3CDTF">1997-09-09T10:28:37Z</dcterms:created>
  <dcterms:modified xsi:type="dcterms:W3CDTF">2017-04-25T05:39:50Z</dcterms:modified>
  <cp:category/>
  <cp:version/>
  <cp:contentType/>
  <cp:contentStatus/>
</cp:coreProperties>
</file>