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4125" windowWidth="12120" windowHeight="4170" tabRatio="445" firstSheet="1" activeTab="1"/>
  </bookViews>
  <sheets>
    <sheet name="出納終結報告定稿5010印表機" sheetId="1" r:id="rId1"/>
    <sheet name="(102)出納終結報告定稿" sheetId="2" r:id="rId2"/>
  </sheets>
  <definedNames>
    <definedName name="\m" localSheetId="1">'(102)出納終結報告定稿'!#REF!</definedName>
    <definedName name="\m" localSheetId="0">'出納終結報告定稿5010印表機'!#REF!</definedName>
    <definedName name="\m">#REF!</definedName>
    <definedName name="\p" localSheetId="1">'(102)出納終結報告定稿'!#REF!</definedName>
    <definedName name="\p" localSheetId="0">'出納終結報告定稿5010印表機'!#REF!</definedName>
    <definedName name="\p">#REF!</definedName>
    <definedName name="\s" localSheetId="1">'(102)出納終結報告定稿'!#REF!</definedName>
    <definedName name="\s" localSheetId="0">'出納終結報告定稿5010印表機'!#REF!</definedName>
    <definedName name="\s">#REF!</definedName>
    <definedName name="_xlnm.Print_Area" localSheetId="1">'(102)出納終結報告定稿'!$A$1:$J$81</definedName>
    <definedName name="_xlnm.Print_Area" localSheetId="0">'出納終結報告定稿5010印表機'!$A$1:$J$80</definedName>
    <definedName name="Print_Area_MI" localSheetId="1">'(102)出納終結報告定稿'!$A$4:$J$78</definedName>
    <definedName name="Print_Area_MI" localSheetId="0">'出納終結報告定稿5010印表機'!$A$4:$J$72</definedName>
    <definedName name="PRINT_AREA_MI">#REF!</definedName>
    <definedName name="_xlnm.Print_Titles" localSheetId="1">'(102)出納終結報告定稿'!$1:$5</definedName>
    <definedName name="_xlnm.Print_Titles" localSheetId="0">'出納終結報告定稿5010印表機'!$1:$5</definedName>
  </definedNames>
  <calcPr fullCalcOnLoad="1"/>
</workbook>
</file>

<file path=xl/sharedStrings.xml><?xml version="1.0" encoding="utf-8"?>
<sst xmlns="http://schemas.openxmlformats.org/spreadsheetml/2006/main" count="218" uniqueCount="180">
  <si>
    <t xml:space="preserve"> </t>
  </si>
  <si>
    <t>比</t>
  </si>
  <si>
    <t>較</t>
  </si>
  <si>
    <t>增</t>
  </si>
  <si>
    <t>減</t>
  </si>
  <si>
    <t>中央政府</t>
  </si>
  <si>
    <t>總決算</t>
  </si>
  <si>
    <t>以前年度收入</t>
  </si>
  <si>
    <t>退還以前年度歲入</t>
  </si>
  <si>
    <t>本年度國庫結存數</t>
  </si>
  <si>
    <t>單位：新臺幣元</t>
  </si>
  <si>
    <t>收入項目</t>
  </si>
  <si>
    <t>支出項目</t>
  </si>
  <si>
    <t>收回剔除經費</t>
  </si>
  <si>
    <t>以前年度支出</t>
  </si>
  <si>
    <t>　稅課收入</t>
  </si>
  <si>
    <t>　　所得稅</t>
  </si>
  <si>
    <t>　　遺產及贈與稅</t>
  </si>
  <si>
    <t>　　關稅</t>
  </si>
  <si>
    <t>　　貨物稅</t>
  </si>
  <si>
    <t>　　證券交易稅</t>
  </si>
  <si>
    <t>　　期貨交易稅</t>
  </si>
  <si>
    <t>　　菸酒稅</t>
  </si>
  <si>
    <t>　　營業稅</t>
  </si>
  <si>
    <t>　財產收入</t>
  </si>
  <si>
    <t>　營業盈餘及事業收入</t>
  </si>
  <si>
    <t>　捐獻及贈與收入</t>
  </si>
  <si>
    <t>　其他收入</t>
  </si>
  <si>
    <t>　規費收入</t>
  </si>
  <si>
    <t>　罰款及賠償收入</t>
  </si>
  <si>
    <t>　總統府主管</t>
  </si>
  <si>
    <t>　行政院主管</t>
  </si>
  <si>
    <t>　立法院主管</t>
  </si>
  <si>
    <t>　司法院主管</t>
  </si>
  <si>
    <t>　考試院主管</t>
  </si>
  <si>
    <t>　監察院主管</t>
  </si>
  <si>
    <t>　內政部主管</t>
  </si>
  <si>
    <t>　外交部主管</t>
  </si>
  <si>
    <t>　國防部主管</t>
  </si>
  <si>
    <t>　財政部主管</t>
  </si>
  <si>
    <t>　教育部主管</t>
  </si>
  <si>
    <t>　法務部主管</t>
  </si>
  <si>
    <t>　經濟部主管</t>
  </si>
  <si>
    <t>　交通部主管</t>
  </si>
  <si>
    <t>　蒙藏委員會主管</t>
  </si>
  <si>
    <t>　僑務委員會主管</t>
  </si>
  <si>
    <t>　國家科學委員會主管</t>
  </si>
  <si>
    <t>　原子能委員會主管</t>
  </si>
  <si>
    <t>　農業委員會主管</t>
  </si>
  <si>
    <t>　勞工委員會主管</t>
  </si>
  <si>
    <t>　衛生署主管</t>
  </si>
  <si>
    <t>　環境保護署主管</t>
  </si>
  <si>
    <t>　海岸巡防署主管</t>
  </si>
  <si>
    <t>　省市地方政府</t>
  </si>
  <si>
    <t>　災害準備金</t>
  </si>
  <si>
    <t>　第二預備金</t>
  </si>
  <si>
    <t>　國軍退除役官兵輔導委員
　會主管</t>
  </si>
  <si>
    <t>上年度國庫結存數</t>
  </si>
  <si>
    <t>本年度支出小計</t>
  </si>
  <si>
    <t>總決算－本年度</t>
  </si>
  <si>
    <t>國庫年度出</t>
  </si>
  <si>
    <t>收支餘絀</t>
  </si>
  <si>
    <t>收回以前年度經費賸餘</t>
  </si>
  <si>
    <t>總決算－以前年度</t>
  </si>
  <si>
    <t/>
  </si>
  <si>
    <t>特別決算收入小計</t>
  </si>
  <si>
    <t>易淹水地區水患治理計畫
第2期特別決算</t>
  </si>
  <si>
    <t>石門水庫及其集水區整治計畫第2期特別決算</t>
  </si>
  <si>
    <t>本年度收入小計</t>
  </si>
  <si>
    <t>以前年度收入小計</t>
  </si>
  <si>
    <t>以前年度支出小計</t>
  </si>
  <si>
    <t>債務舉借收入小計</t>
  </si>
  <si>
    <t>收入合計</t>
  </si>
  <si>
    <t>支出合計</t>
  </si>
  <si>
    <r>
      <t>納終結報告</t>
    </r>
    <r>
      <rPr>
        <b/>
        <sz val="16"/>
        <color indexed="8"/>
        <rFont val="細明體"/>
        <family val="3"/>
      </rPr>
      <t xml:space="preserve">  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細明體"/>
        <family val="3"/>
      </rPr>
      <t>現金收支部分</t>
    </r>
    <r>
      <rPr>
        <b/>
        <sz val="16"/>
        <color indexed="8"/>
        <rFont val="Times New Roman"/>
        <family val="1"/>
      </rPr>
      <t>)</t>
    </r>
  </si>
  <si>
    <r>
      <t xml:space="preserve">    </t>
    </r>
    <r>
      <rPr>
        <sz val="12"/>
        <color indexed="8"/>
        <rFont val="新細明體"/>
        <family val="1"/>
      </rPr>
      <t>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國</t>
    </r>
  </si>
  <si>
    <r>
      <t>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算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</si>
  <si>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收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</si>
  <si>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實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新細明體"/>
        <family val="1"/>
      </rPr>
      <t>數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</si>
  <si>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</si>
  <si>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債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償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出</t>
    </r>
  </si>
  <si>
    <t>各機關淨減少
保管款存放餘額</t>
  </si>
  <si>
    <t>－</t>
  </si>
  <si>
    <t>特種基金淨增加
保管款存放餘額</t>
  </si>
  <si>
    <r>
      <t xml:space="preserve"> 101   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度</t>
    </r>
  </si>
  <si>
    <t>莫拉克颱風災後重建特別決算</t>
  </si>
  <si>
    <t xml:space="preserve">                －</t>
  </si>
  <si>
    <t>本年度發行國庫券及
短期借款淨減少舉借數</t>
  </si>
  <si>
    <t>國軍老舊眷村改建特別決算</t>
  </si>
  <si>
    <t>基隆河整體治理計畫
（前期計畫）特別決算</t>
  </si>
  <si>
    <t>擴大公共建設投資計畫
特別決算（94年度）</t>
  </si>
  <si>
    <t>擴大公共建設投資計畫
特別決算（95年度）</t>
  </si>
  <si>
    <t>擴大公共建設投資計畫
特別決算（96年度）</t>
  </si>
  <si>
    <t>擴大公共建設投資計畫
特別決算（97年度）</t>
  </si>
  <si>
    <t>石門水庫及其集水區整治
計畫第1期特別決算</t>
  </si>
  <si>
    <t>振興經濟擴大公共建設
特別決算（98年度）</t>
  </si>
  <si>
    <t>振興經濟擴大公共建設
特別決算（99年度）</t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</si>
  <si>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</si>
  <si>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t>石門水庫及其集水區整治
計畫第2期特別決算</t>
  </si>
  <si>
    <t>莫拉克颱風災後重建
特別決算</t>
  </si>
  <si>
    <t>振興經濟擴大公共建設
特別決算（100年度）</t>
  </si>
  <si>
    <t>流域綜合治理計畫第1期
特別決算</t>
  </si>
  <si>
    <t>債 務 償 還 支 出</t>
  </si>
  <si>
    <t>　稅課收入</t>
  </si>
  <si>
    <t>　總統府主管</t>
  </si>
  <si>
    <t>　　所得稅</t>
  </si>
  <si>
    <t>　行政院主管</t>
  </si>
  <si>
    <t>　　遺產及贈與稅</t>
  </si>
  <si>
    <t>　立法院主管</t>
  </si>
  <si>
    <t>　　關稅</t>
  </si>
  <si>
    <t>　司法院主管</t>
  </si>
  <si>
    <t>　　貨物稅</t>
  </si>
  <si>
    <t>　考試院主管</t>
  </si>
  <si>
    <t>　　證券交易稅</t>
  </si>
  <si>
    <t>　監察院主管</t>
  </si>
  <si>
    <t>　　期貨交易稅</t>
  </si>
  <si>
    <t>　內政部主管</t>
  </si>
  <si>
    <t xml:space="preserve">    特種貨物及勞務稅</t>
  </si>
  <si>
    <t>　外交部主管</t>
  </si>
  <si>
    <t>　　營業稅</t>
  </si>
  <si>
    <t>　國防部主管</t>
  </si>
  <si>
    <t xml:space="preserve">    菸酒稅</t>
  </si>
  <si>
    <t>　財政部主管</t>
  </si>
  <si>
    <t>　罰款及賠償收入</t>
  </si>
  <si>
    <t>　教育部主管</t>
  </si>
  <si>
    <t>　規費收入</t>
  </si>
  <si>
    <t>　法務部主管</t>
  </si>
  <si>
    <t>　財產收入</t>
  </si>
  <si>
    <t>　經濟部主管</t>
  </si>
  <si>
    <t>　營業盈餘及事業收入</t>
  </si>
  <si>
    <t>　交通部主管</t>
  </si>
  <si>
    <t>　捐獻及贈與收入</t>
  </si>
  <si>
    <t xml:space="preserve">  勞動部主管</t>
  </si>
  <si>
    <t>　其他收入</t>
  </si>
  <si>
    <t>　蒙藏委員會主管</t>
  </si>
  <si>
    <t>本年度收入小計</t>
  </si>
  <si>
    <t>　僑務委員會主管</t>
  </si>
  <si>
    <t>　原子能委員會主管</t>
  </si>
  <si>
    <t>　農業委員會主管</t>
  </si>
  <si>
    <t>　衛生福利部主管</t>
  </si>
  <si>
    <t>　環境保護署主管</t>
  </si>
  <si>
    <t>以前年度收入小計</t>
  </si>
  <si>
    <t xml:space="preserve">  文化部主管</t>
  </si>
  <si>
    <t>　海岸巡防署主管</t>
  </si>
  <si>
    <t>國軍老舊眷村改建特別決算</t>
  </si>
  <si>
    <t>　科技部主管</t>
  </si>
  <si>
    <t xml:space="preserve">  金融監督管理委員會主管</t>
  </si>
  <si>
    <t>特別決算收入小計</t>
  </si>
  <si>
    <t>　國軍退除役官兵輔導委員
　會主管</t>
  </si>
  <si>
    <t>　省市地方政府</t>
  </si>
  <si>
    <t>總決算－以前年度</t>
  </si>
  <si>
    <t>　災害準備金</t>
  </si>
  <si>
    <t>　第二預備金</t>
  </si>
  <si>
    <t>本年度支出小計</t>
  </si>
  <si>
    <t>振興經濟擴大公共建設
特別決算（100年度）</t>
  </si>
  <si>
    <t>以前年度支出小計</t>
  </si>
  <si>
    <t>債務舉借收入小計</t>
  </si>
  <si>
    <t>支出合計</t>
  </si>
  <si>
    <t>收支餘絀</t>
  </si>
  <si>
    <t>公庫年度出</t>
  </si>
  <si>
    <t>收回以前年度支出賸餘</t>
  </si>
  <si>
    <r>
      <t>石門水庫及其集水區整治計畫第2</t>
    </r>
    <r>
      <rPr>
        <sz val="10"/>
        <color indexed="8"/>
        <rFont val="細明體"/>
        <family val="3"/>
      </rPr>
      <t>期特別決算</t>
    </r>
  </si>
  <si>
    <r>
      <t>振興經濟擴大公共建設
特別</t>
    </r>
    <r>
      <rPr>
        <sz val="9"/>
        <color indexed="8"/>
        <rFont val="新細明體"/>
        <family val="1"/>
      </rPr>
      <t>決算（100年度）</t>
    </r>
  </si>
  <si>
    <r>
      <t>特別決算支出小計</t>
    </r>
    <r>
      <rPr>
        <sz val="12"/>
        <color indexed="8"/>
        <rFont val="標楷體"/>
        <family val="4"/>
      </rPr>
      <t xml:space="preserve"> </t>
    </r>
  </si>
  <si>
    <r>
      <t>預</t>
    </r>
    <r>
      <rPr>
        <sz val="11"/>
        <color indexed="8"/>
        <rFont val="標楷體"/>
        <family val="4"/>
      </rPr>
      <t xml:space="preserve">     算     數</t>
    </r>
  </si>
  <si>
    <r>
      <t>實</t>
    </r>
    <r>
      <rPr>
        <sz val="11"/>
        <color indexed="8"/>
        <rFont val="標楷體"/>
        <family val="4"/>
      </rPr>
      <t xml:space="preserve">     收     數</t>
    </r>
  </si>
  <si>
    <r>
      <t>實</t>
    </r>
    <r>
      <rPr>
        <sz val="11"/>
        <color indexed="8"/>
        <rFont val="標楷體"/>
        <family val="4"/>
      </rPr>
      <t xml:space="preserve">     支     數</t>
    </r>
  </si>
  <si>
    <t>本年度發行國庫券及
短期借款淨增(減)舉借數</t>
  </si>
  <si>
    <t>特種基金淨增(減)
保管款存放餘額</t>
  </si>
  <si>
    <t>各機關淨增(減)
保管款存放餘額</t>
  </si>
  <si>
    <r>
      <t>納終結報告</t>
    </r>
    <r>
      <rPr>
        <sz val="14"/>
        <color indexed="8"/>
        <rFont val="標楷體"/>
        <family val="4"/>
      </rPr>
      <t xml:space="preserve"> (現金收支部分)</t>
    </r>
  </si>
  <si>
    <t>單位：新臺幣元</t>
  </si>
  <si>
    <t>中華民國</t>
  </si>
  <si>
    <r>
      <t xml:space="preserve"> 106</t>
    </r>
    <r>
      <rPr>
        <sz val="12"/>
        <color indexed="8"/>
        <rFont val="標楷體"/>
        <family val="4"/>
      </rPr>
      <t>年度</t>
    </r>
  </si>
  <si>
    <t>中央政府</t>
  </si>
  <si>
    <t>流域綜合治理計畫第2期
特別決算</t>
  </si>
  <si>
    <t>本年度特別預算
待結轉餘絀</t>
  </si>
  <si>
    <t>註：1.表列上年度國庫結存數39,440,301,546.29元，包含上年度特別預算待結轉餘絀餘額-6,184,585,291元。</t>
  </si>
  <si>
    <t xml:space="preserve">        2.表列本年度國庫結存數16,073,911,067.19元，與現金出納表本年度結存-公庫存款16,809,007,556.19元差異735,096,489元</t>
  </si>
  <si>
    <t>，係本年度特別預算待結轉餘絀餘額。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</si>
</sst>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...&quot;_-;_-@_-"/>
    <numFmt numFmtId="177" formatCode="#,##0.00;[Red]\-#,##0.00;&quot;…&quot;"/>
    <numFmt numFmtId="178" formatCode="0.00_);[Red]\(0.00\)"/>
    <numFmt numFmtId="179" formatCode="0.00_ "/>
    <numFmt numFmtId="180" formatCode="#,##0.00_ "/>
    <numFmt numFmtId="181" formatCode="0.0000_);[Red]\(0.0000\)"/>
    <numFmt numFmtId="182" formatCode="0.0_);[Red]\(0.0\)"/>
    <numFmt numFmtId="183" formatCode="#,##0.00;\-#,##0.00;&quot;…&quot;"/>
    <numFmt numFmtId="184" formatCode="0.000000000000_);[Red]\(0.000000000000\)"/>
    <numFmt numFmtId="185" formatCode="#,##0.000000000000_);[Red]\(#,##0.000000000000\)"/>
    <numFmt numFmtId="186" formatCode="_-* #,##0.00_-;\-* #,##0.00_-;_-* &quot;_&quot;_-;_-@_-"/>
    <numFmt numFmtId="187" formatCode="#,##0.00;[Red]#,##0.00"/>
    <numFmt numFmtId="188" formatCode="_-* #,##0.00_-;\-\ #,##0.00_-;_-* &quot;-&quot;??_-;_-@_-"/>
    <numFmt numFmtId="189" formatCode="#,##0.00_ ;[Red]\-#,##0.00\ "/>
  </numFmts>
  <fonts count="83">
    <font>
      <sz val="12"/>
      <name val="Courier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color indexed="8"/>
      <name val="Times New Roman"/>
      <family val="1"/>
    </font>
    <font>
      <b/>
      <u val="single"/>
      <sz val="18"/>
      <color indexed="8"/>
      <name val="細明體"/>
      <family val="3"/>
    </font>
    <font>
      <sz val="10"/>
      <color indexed="8"/>
      <name val="細明體"/>
      <family val="3"/>
    </font>
    <font>
      <b/>
      <u val="single"/>
      <sz val="2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Courier"/>
      <family val="3"/>
    </font>
    <font>
      <sz val="10"/>
      <color indexed="8"/>
      <name val="新細明體"/>
      <family val="1"/>
    </font>
    <font>
      <sz val="9"/>
      <color indexed="8"/>
      <name val="Arial"/>
      <family val="2"/>
    </font>
    <font>
      <b/>
      <sz val="12"/>
      <color indexed="8"/>
      <name val="標楷體"/>
      <family val="4"/>
    </font>
    <font>
      <b/>
      <sz val="9"/>
      <color indexed="8"/>
      <name val="Arial"/>
      <family val="2"/>
    </font>
    <font>
      <b/>
      <sz val="9"/>
      <color indexed="8"/>
      <name val="標楷體"/>
      <family val="4"/>
    </font>
    <font>
      <sz val="9.5"/>
      <color indexed="8"/>
      <name val="新細明體"/>
      <family val="1"/>
    </font>
    <font>
      <sz val="12"/>
      <color indexed="8"/>
      <name val="標楷體"/>
      <family val="4"/>
    </font>
    <font>
      <b/>
      <sz val="10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新細明體"/>
      <family val="1"/>
    </font>
    <font>
      <sz val="9"/>
      <name val="Arial"/>
      <family val="2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1"/>
      <color theme="1"/>
      <name val="標楷體"/>
      <family val="4"/>
    </font>
    <font>
      <sz val="9"/>
      <color theme="1"/>
      <name val="Arial"/>
      <family val="2"/>
    </font>
    <font>
      <sz val="12"/>
      <color theme="1"/>
      <name val="標楷體"/>
      <family val="4"/>
    </font>
    <font>
      <sz val="15"/>
      <color theme="1"/>
      <name val="標楷體"/>
      <family val="4"/>
    </font>
    <font>
      <sz val="16"/>
      <color theme="1"/>
      <name val="標楷體"/>
      <family val="4"/>
    </font>
    <font>
      <b/>
      <sz val="12"/>
      <color theme="1"/>
      <name val="標楷體"/>
      <family val="4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細明體"/>
      <family val="3"/>
    </font>
    <font>
      <b/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5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9" fontId="8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9" fontId="16" fillId="0" borderId="10" xfId="0" applyNumberFormat="1" applyFont="1" applyBorder="1" applyAlignment="1" applyProtection="1">
      <alignment horizontal="center" vertical="center"/>
      <protection/>
    </xf>
    <xf numFmtId="39" fontId="16" fillId="0" borderId="11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39" fontId="16" fillId="0" borderId="12" xfId="0" applyNumberFormat="1" applyFont="1" applyBorder="1" applyAlignment="1" applyProtection="1">
      <alignment horizontal="center" vertical="center"/>
      <protection/>
    </xf>
    <xf numFmtId="39" fontId="19" fillId="0" borderId="0" xfId="0" applyNumberFormat="1" applyFont="1" applyBorder="1" applyAlignment="1" applyProtection="1">
      <alignment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2" fillId="0" borderId="13" xfId="0" applyNumberFormat="1" applyFont="1" applyBorder="1" applyAlignment="1" applyProtection="1">
      <alignment horizontal="right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39" fontId="19" fillId="0" borderId="0" xfId="0" applyNumberFormat="1" applyFont="1" applyBorder="1" applyAlignment="1" applyProtection="1">
      <alignment horizontal="distributed" vertical="center"/>
      <protection/>
    </xf>
    <xf numFmtId="177" fontId="20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0" fillId="0" borderId="14" xfId="0" applyFont="1" applyBorder="1" applyAlignment="1">
      <alignment vertical="center"/>
    </xf>
    <xf numFmtId="0" fontId="20" fillId="0" borderId="14" xfId="0" applyFont="1" applyBorder="1" applyAlignment="1">
      <alignment/>
    </xf>
    <xf numFmtId="177" fontId="20" fillId="0" borderId="13" xfId="0" applyNumberFormat="1" applyFont="1" applyBorder="1" applyAlignment="1" applyProtection="1">
      <alignment horizontal="right"/>
      <protection/>
    </xf>
    <xf numFmtId="0" fontId="20" fillId="0" borderId="13" xfId="0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177" fontId="20" fillId="0" borderId="15" xfId="0" applyNumberFormat="1" applyFont="1" applyBorder="1" applyAlignment="1">
      <alignment vertical="center"/>
    </xf>
    <xf numFmtId="177" fontId="20" fillId="0" borderId="14" xfId="0" applyNumberFormat="1" applyFont="1" applyBorder="1" applyAlignment="1" applyProtection="1">
      <alignment vertical="center"/>
      <protection/>
    </xf>
    <xf numFmtId="39" fontId="19" fillId="0" borderId="15" xfId="0" applyNumberFormat="1" applyFont="1" applyBorder="1" applyAlignment="1" applyProtection="1">
      <alignment horizontal="distributed" vertical="center"/>
      <protection/>
    </xf>
    <xf numFmtId="49" fontId="19" fillId="0" borderId="15" xfId="0" applyNumberFormat="1" applyFont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/>
    </xf>
    <xf numFmtId="177" fontId="20" fillId="0" borderId="16" xfId="0" applyNumberFormat="1" applyFont="1" applyBorder="1" applyAlignment="1" applyProtection="1">
      <alignment horizontal="right"/>
      <protection/>
    </xf>
    <xf numFmtId="177" fontId="20" fillId="0" borderId="17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77" fontId="20" fillId="0" borderId="14" xfId="0" applyNumberFormat="1" applyFont="1" applyBorder="1" applyAlignment="1">
      <alignment vertical="top"/>
    </xf>
    <xf numFmtId="0" fontId="20" fillId="0" borderId="0" xfId="0" applyFont="1" applyBorder="1" applyAlignment="1">
      <alignment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39" fontId="19" fillId="0" borderId="0" xfId="0" applyNumberFormat="1" applyFont="1" applyBorder="1" applyAlignment="1" applyProtection="1">
      <alignment horizontal="distributed"/>
      <protection/>
    </xf>
    <xf numFmtId="177" fontId="20" fillId="0" borderId="15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left" vertical="center"/>
      <protection/>
    </xf>
    <xf numFmtId="39" fontId="19" fillId="0" borderId="15" xfId="0" applyNumberFormat="1" applyFont="1" applyBorder="1" applyAlignment="1" applyProtection="1" quotePrefix="1">
      <alignment horizontal="distributed"/>
      <protection/>
    </xf>
    <xf numFmtId="39" fontId="20" fillId="0" borderId="14" xfId="0" applyNumberFormat="1" applyFont="1" applyBorder="1" applyAlignment="1" applyProtection="1">
      <alignment vertical="center"/>
      <protection/>
    </xf>
    <xf numFmtId="39" fontId="20" fillId="0" borderId="15" xfId="0" applyNumberFormat="1" applyFont="1" applyBorder="1" applyAlignment="1" applyProtection="1">
      <alignment vertical="center"/>
      <protection/>
    </xf>
    <xf numFmtId="181" fontId="20" fillId="0" borderId="14" xfId="0" applyNumberFormat="1" applyFont="1" applyBorder="1" applyAlignment="1">
      <alignment vertical="center"/>
    </xf>
    <xf numFmtId="183" fontId="20" fillId="0" borderId="14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vertical="center"/>
    </xf>
    <xf numFmtId="39" fontId="26" fillId="0" borderId="15" xfId="0" applyNumberFormat="1" applyFont="1" applyBorder="1" applyAlignment="1" applyProtection="1">
      <alignment horizontal="distributed" vertical="center" shrinkToFit="1"/>
      <protection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9" fontId="20" fillId="0" borderId="17" xfId="0" applyNumberFormat="1" applyFont="1" applyBorder="1" applyAlignment="1" applyProtection="1">
      <alignment vertical="center"/>
      <protection/>
    </xf>
    <xf numFmtId="39" fontId="21" fillId="0" borderId="20" xfId="0" applyNumberFormat="1" applyFont="1" applyBorder="1" applyAlignment="1" applyProtection="1">
      <alignment horizontal="distributed" vertical="center" shrinkToFit="1"/>
      <protection/>
    </xf>
    <xf numFmtId="177" fontId="22" fillId="0" borderId="17" xfId="0" applyNumberFormat="1" applyFont="1" applyBorder="1" applyAlignment="1" applyProtection="1">
      <alignment horizontal="right" vertical="center"/>
      <protection/>
    </xf>
    <xf numFmtId="183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21" xfId="0" applyNumberFormat="1" applyFont="1" applyBorder="1" applyAlignment="1" applyProtection="1">
      <alignment horizontal="right" vertical="center"/>
      <protection/>
    </xf>
    <xf numFmtId="177" fontId="27" fillId="0" borderId="13" xfId="0" applyNumberFormat="1" applyFont="1" applyBorder="1" applyAlignment="1" applyProtection="1">
      <alignment horizontal="right" vertical="center"/>
      <protection/>
    </xf>
    <xf numFmtId="177" fontId="29" fillId="0" borderId="13" xfId="0" applyNumberFormat="1" applyFont="1" applyBorder="1" applyAlignment="1" applyProtection="1">
      <alignment horizontal="right" vertical="center"/>
      <protection/>
    </xf>
    <xf numFmtId="177" fontId="20" fillId="0" borderId="22" xfId="0" applyNumberFormat="1" applyFont="1" applyBorder="1" applyAlignment="1" applyProtection="1">
      <alignment horizontal="right" vertical="center"/>
      <protection/>
    </xf>
    <xf numFmtId="39" fontId="20" fillId="0" borderId="13" xfId="0" applyNumberFormat="1" applyFont="1" applyBorder="1" applyAlignment="1" applyProtection="1">
      <alignment vertical="center"/>
      <protection/>
    </xf>
    <xf numFmtId="39" fontId="20" fillId="0" borderId="16" xfId="0" applyNumberFormat="1" applyFont="1" applyBorder="1" applyAlignment="1" applyProtection="1">
      <alignment vertical="center"/>
      <protection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0" fontId="69" fillId="0" borderId="0" xfId="0" applyFont="1" applyBorder="1" applyAlignment="1">
      <alignment/>
    </xf>
    <xf numFmtId="189" fontId="69" fillId="0" borderId="0" xfId="0" applyNumberFormat="1" applyFont="1" applyAlignment="1">
      <alignment/>
    </xf>
    <xf numFmtId="39" fontId="70" fillId="0" borderId="0" xfId="0" applyNumberFormat="1" applyFont="1" applyBorder="1" applyAlignment="1" applyProtection="1">
      <alignment horizontal="distributed"/>
      <protection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39" fontId="71" fillId="0" borderId="0" xfId="0" applyNumberFormat="1" applyFont="1" applyBorder="1" applyAlignment="1" applyProtection="1">
      <alignment vertical="center"/>
      <protection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39" fontId="73" fillId="0" borderId="12" xfId="0" applyNumberFormat="1" applyFont="1" applyBorder="1" applyAlignment="1" applyProtection="1">
      <alignment horizontal="center" vertical="center"/>
      <protection/>
    </xf>
    <xf numFmtId="177" fontId="74" fillId="0" borderId="14" xfId="0" applyNumberFormat="1" applyFont="1" applyBorder="1" applyAlignment="1" applyProtection="1">
      <alignment horizontal="right"/>
      <protection/>
    </xf>
    <xf numFmtId="177" fontId="74" fillId="0" borderId="13" xfId="0" applyNumberFormat="1" applyFont="1" applyBorder="1" applyAlignment="1" applyProtection="1">
      <alignment horizontal="right"/>
      <protection/>
    </xf>
    <xf numFmtId="39" fontId="73" fillId="0" borderId="23" xfId="0" applyNumberFormat="1" applyFont="1" applyBorder="1" applyAlignment="1" applyProtection="1">
      <alignment horizontal="center" vertical="center"/>
      <protection/>
    </xf>
    <xf numFmtId="0" fontId="71" fillId="0" borderId="23" xfId="0" applyFont="1" applyBorder="1" applyAlignment="1">
      <alignment/>
    </xf>
    <xf numFmtId="0" fontId="71" fillId="0" borderId="23" xfId="0" applyFont="1" applyFill="1" applyBorder="1" applyAlignment="1">
      <alignment/>
    </xf>
    <xf numFmtId="0" fontId="75" fillId="0" borderId="23" xfId="0" applyFont="1" applyBorder="1" applyAlignment="1">
      <alignment horizontal="left"/>
    </xf>
    <xf numFmtId="177" fontId="74" fillId="0" borderId="14" xfId="0" applyNumberFormat="1" applyFont="1" applyBorder="1" applyAlignment="1">
      <alignment horizontal="right" vertic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39" fontId="78" fillId="0" borderId="15" xfId="0" applyNumberFormat="1" applyFont="1" applyBorder="1" applyAlignment="1" applyProtection="1">
      <alignment horizontal="distributed" vertical="center" shrinkToFit="1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177" fontId="79" fillId="0" borderId="24" xfId="0" applyNumberFormat="1" applyFont="1" applyBorder="1" applyAlignment="1" applyProtection="1">
      <alignment horizontal="right" vertical="center"/>
      <protection/>
    </xf>
    <xf numFmtId="0" fontId="25" fillId="0" borderId="23" xfId="0" applyFont="1" applyBorder="1" applyAlignment="1">
      <alignment horizontal="right"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177" fontId="79" fillId="0" borderId="14" xfId="0" applyNumberFormat="1" applyFont="1" applyFill="1" applyBorder="1" applyAlignment="1" applyProtection="1">
      <alignment horizontal="right" vertical="center"/>
      <protection/>
    </xf>
    <xf numFmtId="177" fontId="79" fillId="0" borderId="14" xfId="0" applyNumberFormat="1" applyFont="1" applyBorder="1" applyAlignment="1" applyProtection="1">
      <alignment horizontal="right" vertical="center"/>
      <protection/>
    </xf>
    <xf numFmtId="177" fontId="79" fillId="0" borderId="13" xfId="0" applyNumberFormat="1" applyFont="1" applyBorder="1" applyAlignment="1" applyProtection="1">
      <alignment horizontal="right" vertical="center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0" fontId="74" fillId="0" borderId="13" xfId="0" applyFont="1" applyBorder="1" applyAlignment="1">
      <alignment horizontal="right" vertical="center"/>
    </xf>
    <xf numFmtId="0" fontId="74" fillId="0" borderId="14" xfId="0" applyFont="1" applyBorder="1" applyAlignment="1">
      <alignment horizontal="right" vertical="center"/>
    </xf>
    <xf numFmtId="0" fontId="80" fillId="0" borderId="13" xfId="0" applyFont="1" applyBorder="1" applyAlignment="1">
      <alignment horizontal="right"/>
    </xf>
    <xf numFmtId="0" fontId="80" fillId="0" borderId="14" xfId="0" applyFont="1" applyBorder="1" applyAlignment="1">
      <alignment horizontal="right"/>
    </xf>
    <xf numFmtId="0" fontId="74" fillId="0" borderId="13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80" fillId="0" borderId="14" xfId="0" applyFont="1" applyFill="1" applyBorder="1" applyAlignment="1">
      <alignment horizontal="right"/>
    </xf>
    <xf numFmtId="0" fontId="74" fillId="0" borderId="14" xfId="0" applyFont="1" applyFill="1" applyBorder="1" applyAlignment="1">
      <alignment horizontal="right"/>
    </xf>
    <xf numFmtId="39" fontId="74" fillId="0" borderId="14" xfId="0" applyNumberFormat="1" applyFont="1" applyBorder="1" applyAlignment="1" applyProtection="1">
      <alignment horizontal="right" vertical="center"/>
      <protection/>
    </xf>
    <xf numFmtId="39" fontId="80" fillId="0" borderId="14" xfId="0" applyNumberFormat="1" applyFont="1" applyBorder="1" applyAlignment="1" applyProtection="1">
      <alignment horizontal="right"/>
      <protection/>
    </xf>
    <xf numFmtId="181" fontId="74" fillId="0" borderId="14" xfId="0" applyNumberFormat="1" applyFont="1" applyBorder="1" applyAlignment="1">
      <alignment horizontal="right" vertical="center"/>
    </xf>
    <xf numFmtId="39" fontId="74" fillId="0" borderId="13" xfId="0" applyNumberFormat="1" applyFont="1" applyBorder="1" applyAlignment="1" applyProtection="1">
      <alignment horizontal="right" vertical="center"/>
      <protection/>
    </xf>
    <xf numFmtId="39" fontId="74" fillId="0" borderId="2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>
      <alignment horizontal="left" vertical="center"/>
      <protection/>
    </xf>
    <xf numFmtId="0" fontId="69" fillId="0" borderId="15" xfId="0" applyFont="1" applyBorder="1" applyAlignment="1">
      <alignment horizontal="left"/>
    </xf>
    <xf numFmtId="39" fontId="70" fillId="0" borderId="15" xfId="0" applyNumberFormat="1" applyFont="1" applyBorder="1" applyAlignment="1" applyProtection="1">
      <alignment horizontal="distributed" vertical="center"/>
      <protection/>
    </xf>
    <xf numFmtId="49" fontId="70" fillId="0" borderId="15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0" fontId="70" fillId="0" borderId="15" xfId="0" applyFont="1" applyBorder="1" applyAlignment="1">
      <alignment horizontal="distributed" vertical="center" wrapText="1"/>
    </xf>
    <xf numFmtId="0" fontId="69" fillId="0" borderId="15" xfId="0" applyFont="1" applyBorder="1" applyAlignment="1">
      <alignment horizontal="distributed"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39" fontId="81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Border="1" applyAlignment="1" applyProtection="1">
      <alignment horizontal="right" vertical="center"/>
      <protection/>
    </xf>
    <xf numFmtId="177" fontId="74" fillId="0" borderId="22" xfId="0" applyNumberFormat="1" applyFont="1" applyBorder="1" applyAlignment="1" applyProtection="1">
      <alignment horizontal="right" vertical="center"/>
      <protection/>
    </xf>
    <xf numFmtId="39" fontId="81" fillId="0" borderId="15" xfId="0" applyNumberFormat="1" applyFont="1" applyBorder="1" applyAlignment="1" applyProtection="1">
      <alignment horizontal="left" vertical="center"/>
      <protection/>
    </xf>
    <xf numFmtId="0" fontId="81" fillId="0" borderId="15" xfId="0" applyFont="1" applyBorder="1" applyAlignment="1">
      <alignment horizontal="left" vertical="center"/>
    </xf>
    <xf numFmtId="0" fontId="69" fillId="0" borderId="14" xfId="0" applyFont="1" applyBorder="1" applyAlignment="1">
      <alignment horizontal="right"/>
    </xf>
    <xf numFmtId="0" fontId="69" fillId="0" borderId="13" xfId="0" applyFont="1" applyBorder="1" applyAlignment="1">
      <alignment horizontal="right"/>
    </xf>
    <xf numFmtId="39" fontId="78" fillId="0" borderId="15" xfId="0" applyNumberFormat="1" applyFont="1" applyBorder="1" applyAlignment="1" applyProtection="1">
      <alignment horizontal="distributed" vertical="center"/>
      <protection/>
    </xf>
    <xf numFmtId="39" fontId="78" fillId="0" borderId="27" xfId="0" applyNumberFormat="1" applyFont="1" applyBorder="1" applyAlignment="1" applyProtection="1">
      <alignment horizontal="distributed" vertical="center" shrinkToFit="1"/>
      <protection/>
    </xf>
    <xf numFmtId="183" fontId="79" fillId="0" borderId="24" xfId="0" applyNumberFormat="1" applyFont="1" applyBorder="1" applyAlignment="1" applyProtection="1">
      <alignment horizontal="right" vertical="center"/>
      <protection/>
    </xf>
    <xf numFmtId="177" fontId="79" fillId="0" borderId="12" xfId="0" applyNumberFormat="1" applyFont="1" applyBorder="1" applyAlignment="1" applyProtection="1">
      <alignment horizontal="right" vertical="center"/>
      <protection/>
    </xf>
    <xf numFmtId="39" fontId="70" fillId="0" borderId="25" xfId="0" applyNumberFormat="1" applyFont="1" applyBorder="1" applyAlignment="1" applyProtection="1">
      <alignment horizontal="left" vertical="center"/>
      <protection/>
    </xf>
    <xf numFmtId="177" fontId="74" fillId="0" borderId="26" xfId="0" applyNumberFormat="1" applyFont="1" applyFill="1" applyBorder="1" applyAlignment="1" applyProtection="1">
      <alignment horizontal="right" vertical="center"/>
      <protection/>
    </xf>
    <xf numFmtId="39" fontId="79" fillId="0" borderId="14" xfId="0" applyNumberFormat="1" applyFont="1" applyBorder="1" applyAlignment="1" applyProtection="1">
      <alignment horizontal="right" vertical="center"/>
      <protection/>
    </xf>
    <xf numFmtId="39" fontId="70" fillId="0" borderId="15" xfId="0" applyNumberFormat="1" applyFont="1" applyBorder="1" applyAlignment="1" applyProtection="1" quotePrefix="1">
      <alignment horizontal="distributed"/>
      <protection/>
    </xf>
    <xf numFmtId="39" fontId="70" fillId="0" borderId="15" xfId="0" applyNumberFormat="1" applyFont="1" applyBorder="1" applyAlignment="1" applyProtection="1">
      <alignment horizontal="distributed"/>
      <protection/>
    </xf>
    <xf numFmtId="39" fontId="80" fillId="0" borderId="14" xfId="0" applyNumberFormat="1" applyFont="1" applyFill="1" applyBorder="1" applyAlignment="1" applyProtection="1">
      <alignment horizontal="right"/>
      <protection/>
    </xf>
    <xf numFmtId="39" fontId="80" fillId="0" borderId="13" xfId="0" applyNumberFormat="1" applyFont="1" applyBorder="1" applyAlignment="1" applyProtection="1">
      <alignment horizontal="right"/>
      <protection/>
    </xf>
    <xf numFmtId="39" fontId="82" fillId="0" borderId="27" xfId="0" applyNumberFormat="1" applyFont="1" applyBorder="1" applyAlignment="1" applyProtection="1">
      <alignment horizontal="distributed" vertical="center" shrinkToFit="1"/>
      <protection/>
    </xf>
    <xf numFmtId="177" fontId="79" fillId="0" borderId="24" xfId="0" applyNumberFormat="1" applyFont="1" applyFill="1" applyBorder="1" applyAlignment="1" applyProtection="1">
      <alignment horizontal="right" vertical="center"/>
      <protection/>
    </xf>
    <xf numFmtId="39" fontId="74" fillId="0" borderId="12" xfId="0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vertical="center" shrinkToFit="1"/>
      <protection/>
    </xf>
    <xf numFmtId="177" fontId="79" fillId="0" borderId="14" xfId="0" applyNumberFormat="1" applyFont="1" applyFill="1" applyBorder="1" applyAlignment="1" applyProtection="1">
      <alignment vertical="center"/>
      <protection/>
    </xf>
    <xf numFmtId="0" fontId="69" fillId="0" borderId="14" xfId="0" applyFont="1" applyBorder="1" applyAlignment="1">
      <alignment/>
    </xf>
    <xf numFmtId="0" fontId="74" fillId="0" borderId="24" xfId="0" applyFont="1" applyBorder="1" applyAlignment="1">
      <alignment horizontal="right"/>
    </xf>
    <xf numFmtId="177" fontId="74" fillId="0" borderId="24" xfId="0" applyNumberFormat="1" applyFont="1" applyBorder="1" applyAlignment="1" applyProtection="1">
      <alignment horizontal="right" vertical="center"/>
      <protection/>
    </xf>
    <xf numFmtId="177" fontId="74" fillId="0" borderId="12" xfId="0" applyNumberFormat="1" applyFont="1" applyBorder="1" applyAlignment="1" applyProtection="1">
      <alignment horizontal="right" vertical="center"/>
      <protection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/>
    </xf>
    <xf numFmtId="177" fontId="74" fillId="0" borderId="14" xfId="0" applyNumberFormat="1" applyFont="1" applyBorder="1" applyAlignment="1" applyProtection="1">
      <alignment horizontal="right" vertical="center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39" fontId="24" fillId="0" borderId="15" xfId="0" applyNumberFormat="1" applyFont="1" applyBorder="1" applyAlignment="1" applyProtection="1">
      <alignment horizontal="distributed" vertical="center" wrapText="1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20" fillId="0" borderId="17" xfId="0" applyNumberFormat="1" applyFont="1" applyBorder="1" applyAlignment="1" applyProtection="1">
      <alignment horizontal="right" vertical="center"/>
      <protection/>
    </xf>
    <xf numFmtId="177" fontId="20" fillId="0" borderId="13" xfId="0" applyNumberFormat="1" applyFont="1" applyBorder="1" applyAlignment="1" applyProtection="1">
      <alignment horizontal="right" vertical="center"/>
      <protection/>
    </xf>
    <xf numFmtId="177" fontId="20" fillId="0" borderId="16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/>
      <protection/>
    </xf>
    <xf numFmtId="39" fontId="19" fillId="0" borderId="20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 shrinkToFit="1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177" fontId="29" fillId="0" borderId="14" xfId="0" applyNumberFormat="1" applyFont="1" applyBorder="1" applyAlignment="1" applyProtection="1">
      <alignment horizontal="right" vertical="center"/>
      <protection/>
    </xf>
    <xf numFmtId="39" fontId="19" fillId="0" borderId="15" xfId="0" applyNumberFormat="1" applyFont="1" applyBorder="1" applyAlignment="1" applyProtection="1">
      <alignment horizontal="distributed" vertical="center" wrapText="1" shrinkToFit="1"/>
      <protection/>
    </xf>
    <xf numFmtId="0" fontId="15" fillId="0" borderId="21" xfId="0" applyFont="1" applyBorder="1" applyAlignment="1">
      <alignment horizontal="right"/>
    </xf>
    <xf numFmtId="39" fontId="24" fillId="0" borderId="28" xfId="0" applyNumberFormat="1" applyFont="1" applyBorder="1" applyAlignment="1" applyProtection="1">
      <alignment horizontal="distributed" vertical="center" wrapText="1"/>
      <protection/>
    </xf>
    <xf numFmtId="39" fontId="24" fillId="0" borderId="29" xfId="0" applyNumberFormat="1" applyFont="1" applyBorder="1" applyAlignment="1" applyProtection="1">
      <alignment horizontal="distributed" vertical="center" wrapText="1"/>
      <protection/>
    </xf>
    <xf numFmtId="177" fontId="20" fillId="0" borderId="30" xfId="0" applyNumberFormat="1" applyFont="1" applyBorder="1" applyAlignment="1" applyProtection="1">
      <alignment horizontal="right" vertical="center"/>
      <protection/>
    </xf>
    <xf numFmtId="177" fontId="20" fillId="0" borderId="18" xfId="0" applyNumberFormat="1" applyFont="1" applyBorder="1" applyAlignment="1" applyProtection="1">
      <alignment horizontal="right" vertical="center"/>
      <protection/>
    </xf>
    <xf numFmtId="39" fontId="19" fillId="0" borderId="28" xfId="0" applyNumberFormat="1" applyFont="1" applyBorder="1" applyAlignment="1" applyProtection="1">
      <alignment horizontal="distributed" vertical="center" wrapText="1"/>
      <protection/>
    </xf>
    <xf numFmtId="39" fontId="21" fillId="0" borderId="15" xfId="0" applyNumberFormat="1" applyFont="1" applyBorder="1" applyAlignment="1" applyProtection="1">
      <alignment horizontal="distributed" vertical="center"/>
      <protection/>
    </xf>
    <xf numFmtId="39" fontId="16" fillId="0" borderId="18" xfId="0" applyNumberFormat="1" applyFont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177" fontId="22" fillId="0" borderId="13" xfId="0" applyNumberFormat="1" applyFont="1" applyBorder="1" applyAlignment="1" applyProtection="1">
      <alignment horizontal="right" vertical="center"/>
      <protection/>
    </xf>
    <xf numFmtId="39" fontId="23" fillId="0" borderId="15" xfId="0" applyNumberFormat="1" applyFont="1" applyBorder="1" applyAlignment="1" applyProtection="1">
      <alignment horizontal="distributed" vertical="center"/>
      <protection/>
    </xf>
    <xf numFmtId="39" fontId="8" fillId="0" borderId="15" xfId="0" applyNumberFormat="1" applyFont="1" applyBorder="1" applyAlignment="1" applyProtection="1">
      <alignment horizontal="left" vertical="center" wrapText="1"/>
      <protection/>
    </xf>
    <xf numFmtId="177" fontId="20" fillId="0" borderId="13" xfId="0" applyNumberFormat="1" applyFont="1" applyBorder="1" applyAlignment="1" applyProtection="1">
      <alignment horizontal="right" vertical="center" wrapText="1"/>
      <protection/>
    </xf>
    <xf numFmtId="177" fontId="2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9" fontId="16" fillId="0" borderId="29" xfId="0" applyNumberFormat="1" applyFont="1" applyBorder="1" applyAlignment="1" applyProtection="1">
      <alignment horizontal="distributed" vertical="center"/>
      <protection/>
    </xf>
    <xf numFmtId="0" fontId="18" fillId="0" borderId="27" xfId="0" applyFont="1" applyBorder="1" applyAlignment="1">
      <alignment horizontal="distributed" vertical="center"/>
    </xf>
    <xf numFmtId="0" fontId="70" fillId="0" borderId="15" xfId="0" applyFont="1" applyBorder="1" applyAlignment="1">
      <alignment horizontal="distributed" vertical="center" wrapText="1"/>
    </xf>
    <xf numFmtId="177" fontId="74" fillId="0" borderId="14" xfId="0" applyNumberFormat="1" applyFont="1" applyFill="1" applyBorder="1" applyAlignment="1" applyProtection="1">
      <alignment horizontal="right" vertical="center"/>
      <protection/>
    </xf>
    <xf numFmtId="39" fontId="73" fillId="0" borderId="14" xfId="0" applyNumberFormat="1" applyFont="1" applyFill="1" applyBorder="1" applyAlignment="1" applyProtection="1">
      <alignment horizontal="center" vertical="center"/>
      <protection/>
    </xf>
    <xf numFmtId="0" fontId="73" fillId="0" borderId="24" xfId="0" applyFont="1" applyFill="1" applyBorder="1" applyAlignment="1">
      <alignment horizontal="center" vertical="center"/>
    </xf>
    <xf numFmtId="177" fontId="79" fillId="0" borderId="14" xfId="0" applyNumberFormat="1" applyFont="1" applyBorder="1" applyAlignment="1" applyProtection="1">
      <alignment horizontal="right" vertical="center"/>
      <protection/>
    </xf>
    <xf numFmtId="177" fontId="79" fillId="0" borderId="13" xfId="0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horizontal="distributed" vertical="center"/>
      <protection/>
    </xf>
    <xf numFmtId="39" fontId="70" fillId="0" borderId="15" xfId="0" applyNumberFormat="1" applyFont="1" applyBorder="1" applyAlignment="1" applyProtection="1">
      <alignment horizontal="distributed" vertical="center" wrapText="1"/>
      <protection/>
    </xf>
    <xf numFmtId="177" fontId="79" fillId="0" borderId="14" xfId="0" applyNumberFormat="1" applyFont="1" applyFill="1" applyBorder="1" applyAlignment="1" applyProtection="1">
      <alignment horizontal="right" vertical="center"/>
      <protection/>
    </xf>
    <xf numFmtId="39" fontId="73" fillId="0" borderId="14" xfId="0" applyNumberFormat="1" applyFont="1" applyBorder="1" applyAlignment="1" applyProtection="1">
      <alignment horizontal="center" vertical="center"/>
      <protection/>
    </xf>
    <xf numFmtId="0" fontId="73" fillId="0" borderId="24" xfId="0" applyFont="1" applyBorder="1" applyAlignment="1">
      <alignment horizontal="center" vertical="center"/>
    </xf>
    <xf numFmtId="39" fontId="73" fillId="0" borderId="15" xfId="0" applyNumberFormat="1" applyFont="1" applyBorder="1" applyAlignment="1" applyProtection="1">
      <alignment horizontal="distributed" vertical="center"/>
      <protection/>
    </xf>
    <xf numFmtId="0" fontId="73" fillId="0" borderId="27" xfId="0" applyFont="1" applyBorder="1" applyAlignment="1">
      <alignment horizontal="distributed" vertical="center"/>
    </xf>
    <xf numFmtId="39" fontId="70" fillId="0" borderId="15" xfId="0" applyNumberFormat="1" applyFont="1" applyBorder="1" applyAlignment="1" applyProtection="1">
      <alignment horizontal="distributed" vertical="center" wrapText="1" shrinkToFit="1"/>
      <protection/>
    </xf>
    <xf numFmtId="180" fontId="74" fillId="0" borderId="14" xfId="33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/>
      <protection/>
    </xf>
    <xf numFmtId="39" fontId="81" fillId="0" borderId="15" xfId="0" applyNumberFormat="1" applyFont="1" applyBorder="1" applyAlignment="1" applyProtection="1">
      <alignment horizontal="left" vertical="center" wrapText="1"/>
      <protection/>
    </xf>
    <xf numFmtId="177" fontId="79" fillId="0" borderId="24" xfId="0" applyNumberFormat="1" applyFont="1" applyFill="1" applyBorder="1" applyAlignment="1" applyProtection="1">
      <alignment horizontal="right" vertical="center"/>
      <protection/>
    </xf>
    <xf numFmtId="0" fontId="73" fillId="0" borderId="23" xfId="0" applyFont="1" applyBorder="1" applyAlignment="1">
      <alignment horizontal="right"/>
    </xf>
    <xf numFmtId="39" fontId="70" fillId="0" borderId="20" xfId="0" applyNumberFormat="1" applyFont="1" applyBorder="1" applyAlignment="1" applyProtection="1">
      <alignment horizontal="distributed" vertical="center" wrapText="1"/>
      <protection/>
    </xf>
    <xf numFmtId="39" fontId="70" fillId="0" borderId="29" xfId="0" applyNumberFormat="1" applyFont="1" applyBorder="1" applyAlignment="1" applyProtection="1">
      <alignment horizontal="distributed" vertical="center" wrapText="1"/>
      <protection/>
    </xf>
    <xf numFmtId="177" fontId="79" fillId="0" borderId="24" xfId="0" applyNumberFormat="1" applyFont="1" applyBorder="1" applyAlignment="1" applyProtection="1">
      <alignment horizontal="right" vertical="center"/>
      <protection/>
    </xf>
    <xf numFmtId="39" fontId="78" fillId="0" borderId="15" xfId="0" applyNumberFormat="1" applyFont="1" applyBorder="1" applyAlignment="1" applyProtection="1">
      <alignment horizontal="distributed" vertical="center" shrinkToFit="1"/>
      <protection/>
    </xf>
    <xf numFmtId="39" fontId="78" fillId="0" borderId="27" xfId="0" applyNumberFormat="1" applyFont="1" applyBorder="1" applyAlignment="1" applyProtection="1">
      <alignment horizontal="distributed" vertical="center"/>
      <protection/>
    </xf>
    <xf numFmtId="177" fontId="74" fillId="0" borderId="13" xfId="0" applyNumberFormat="1" applyFont="1" applyBorder="1" applyAlignment="1" applyProtection="1">
      <alignment horizontal="right" vertical="center"/>
      <protection/>
    </xf>
    <xf numFmtId="43" fontId="74" fillId="0" borderId="14" xfId="33" applyFont="1" applyBorder="1" applyAlignment="1">
      <alignment horizontal="right" vertical="center"/>
    </xf>
    <xf numFmtId="177" fontId="74" fillId="0" borderId="17" xfId="0" applyNumberFormat="1" applyFont="1" applyBorder="1" applyAlignment="1" applyProtection="1">
      <alignment horizontal="right" vertical="center"/>
      <protection/>
    </xf>
    <xf numFmtId="177" fontId="74" fillId="0" borderId="18" xfId="0" applyNumberFormat="1" applyFont="1" applyBorder="1" applyAlignment="1" applyProtection="1">
      <alignment horizontal="right" vertical="center"/>
      <protection/>
    </xf>
    <xf numFmtId="177" fontId="74" fillId="0" borderId="14" xfId="0" applyNumberFormat="1" applyFont="1" applyBorder="1" applyAlignment="1" applyProtection="1">
      <alignment horizontal="right" vertical="center" wrapText="1"/>
      <protection/>
    </xf>
    <xf numFmtId="39" fontId="78" fillId="0" borderId="27" xfId="0" applyNumberFormat="1" applyFont="1" applyBorder="1" applyAlignment="1" applyProtection="1">
      <alignment horizontal="distributed" vertical="center" shrinkToFit="1"/>
      <protection/>
    </xf>
    <xf numFmtId="177" fontId="74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view="pageBreakPreview" zoomScaleNormal="125" zoomScaleSheetLayoutView="100" zoomScalePageLayoutView="0" workbookViewId="0" topLeftCell="A1">
      <pane ySplit="5" topLeftCell="A24" activePane="bottomLeft" state="frozen"/>
      <selection pane="topLeft" activeCell="B70" sqref="B70"/>
      <selection pane="bottomLeft" activeCell="K28" sqref="K28"/>
    </sheetView>
  </sheetViews>
  <sheetFormatPr defaultColWidth="9.796875" defaultRowHeight="15"/>
  <cols>
    <col min="1" max="1" width="18.796875" style="1" customWidth="1"/>
    <col min="2" max="2" width="15.296875" style="1" customWidth="1"/>
    <col min="3" max="3" width="14.69921875" style="1" customWidth="1"/>
    <col min="4" max="4" width="12.69921875" style="1" customWidth="1"/>
    <col min="5" max="5" width="13.296875" style="1" customWidth="1"/>
    <col min="6" max="6" width="19.8984375" style="1" customWidth="1"/>
    <col min="7" max="8" width="14.796875" style="1" bestFit="1" customWidth="1"/>
    <col min="9" max="9" width="10.8984375" style="1" customWidth="1"/>
    <col min="10" max="10" width="12.796875" style="1" bestFit="1" customWidth="1"/>
    <col min="11" max="16384" width="9.796875" style="1" customWidth="1"/>
  </cols>
  <sheetData>
    <row r="1" spans="5:6" ht="25.5">
      <c r="E1" s="2" t="s">
        <v>5</v>
      </c>
      <c r="F1" s="3" t="s">
        <v>6</v>
      </c>
    </row>
    <row r="2" spans="1:7" ht="30">
      <c r="A2" s="4"/>
      <c r="E2" s="5" t="s">
        <v>60</v>
      </c>
      <c r="F2" s="6" t="s">
        <v>74</v>
      </c>
      <c r="G2" s="7"/>
    </row>
    <row r="3" spans="5:10" ht="17.25" thickBot="1">
      <c r="E3" s="8" t="s">
        <v>75</v>
      </c>
      <c r="F3" s="9" t="s">
        <v>84</v>
      </c>
      <c r="I3" s="163" t="s">
        <v>10</v>
      </c>
      <c r="J3" s="163"/>
    </row>
    <row r="4" spans="1:10" s="12" customFormat="1" ht="19.5" customHeight="1">
      <c r="A4" s="179" t="s">
        <v>11</v>
      </c>
      <c r="B4" s="170" t="s">
        <v>76</v>
      </c>
      <c r="C4" s="170" t="s">
        <v>77</v>
      </c>
      <c r="D4" s="10" t="s">
        <v>1</v>
      </c>
      <c r="E4" s="11" t="s">
        <v>2</v>
      </c>
      <c r="F4" s="179" t="s">
        <v>12</v>
      </c>
      <c r="G4" s="170" t="s">
        <v>76</v>
      </c>
      <c r="H4" s="170" t="s">
        <v>78</v>
      </c>
      <c r="I4" s="10" t="s">
        <v>1</v>
      </c>
      <c r="J4" s="11" t="s">
        <v>2</v>
      </c>
    </row>
    <row r="5" spans="1:10" s="12" customFormat="1" ht="19.5" customHeight="1">
      <c r="A5" s="180"/>
      <c r="B5" s="171"/>
      <c r="C5" s="171"/>
      <c r="D5" s="13" t="s">
        <v>3</v>
      </c>
      <c r="E5" s="13" t="s">
        <v>4</v>
      </c>
      <c r="F5" s="180"/>
      <c r="G5" s="171"/>
      <c r="H5" s="171"/>
      <c r="I5" s="13" t="s">
        <v>3</v>
      </c>
      <c r="J5" s="13" t="s">
        <v>4</v>
      </c>
    </row>
    <row r="6" spans="1:10" ht="19.5" customHeight="1">
      <c r="A6" s="14" t="s">
        <v>15</v>
      </c>
      <c r="B6" s="15">
        <f>SUM(B7:B14)</f>
        <v>1250100000000</v>
      </c>
      <c r="C6" s="15">
        <f>SUM(C7:C14)</f>
        <v>1218336039757</v>
      </c>
      <c r="D6" s="15" t="str">
        <f>IF(C6-B6&gt;0,ABS(C6-B6),"                －")</f>
        <v>                －</v>
      </c>
      <c r="E6" s="61">
        <f>IF(C6-B6&lt;0,ABS(C6-B6),"                －")</f>
        <v>31763960243</v>
      </c>
      <c r="F6" s="4" t="s">
        <v>30</v>
      </c>
      <c r="G6" s="15">
        <v>14230741000</v>
      </c>
      <c r="H6" s="15">
        <v>12186251634</v>
      </c>
      <c r="I6" s="15" t="str">
        <f>IF(H6-G6&gt;0,ABS(H6-G6),"                －")</f>
        <v>                －</v>
      </c>
      <c r="J6" s="15">
        <f aca="true" t="shared" si="0" ref="J6:J33">IF(H6-G6&lt;0,ABS(H6-G6),"                …")</f>
        <v>2044489366</v>
      </c>
    </row>
    <row r="7" spans="1:10" ht="19.5" customHeight="1">
      <c r="A7" s="4" t="s">
        <v>16</v>
      </c>
      <c r="B7" s="15">
        <v>635131000000</v>
      </c>
      <c r="C7" s="15">
        <v>684601214348</v>
      </c>
      <c r="D7" s="15">
        <f aca="true" t="shared" si="1" ref="D7:D20">IF(C7-B7&gt;0,ABS(C7-B7),"                －")</f>
        <v>49470214348</v>
      </c>
      <c r="E7" s="15" t="str">
        <f aca="true" t="shared" si="2" ref="E7:E20">IF(C7-B7&lt;0,ABS(C7-B7),"                －")</f>
        <v>                －</v>
      </c>
      <c r="F7" s="4" t="s">
        <v>31</v>
      </c>
      <c r="G7" s="15">
        <v>49736276620</v>
      </c>
      <c r="H7" s="15">
        <v>43842799973</v>
      </c>
      <c r="I7" s="15" t="str">
        <f aca="true" t="shared" si="3" ref="I7:I33">IF(H7-G7&gt;0,ABS(H7-G7),"                －")</f>
        <v>                －</v>
      </c>
      <c r="J7" s="15">
        <f t="shared" si="0"/>
        <v>5893476647</v>
      </c>
    </row>
    <row r="8" spans="1:10" ht="19.5" customHeight="1">
      <c r="A8" s="4" t="s">
        <v>17</v>
      </c>
      <c r="B8" s="15">
        <v>10650000000</v>
      </c>
      <c r="C8" s="15">
        <v>9368716750</v>
      </c>
      <c r="D8" s="15" t="str">
        <f t="shared" si="1"/>
        <v>                －</v>
      </c>
      <c r="E8" s="15">
        <f t="shared" si="2"/>
        <v>1281283250</v>
      </c>
      <c r="F8" s="4" t="s">
        <v>32</v>
      </c>
      <c r="G8" s="15">
        <v>3739306000</v>
      </c>
      <c r="H8" s="15">
        <v>3474427582</v>
      </c>
      <c r="I8" s="15" t="str">
        <f t="shared" si="3"/>
        <v>                －</v>
      </c>
      <c r="J8" s="15">
        <f t="shared" si="0"/>
        <v>264878418</v>
      </c>
    </row>
    <row r="9" spans="1:10" ht="19.5" customHeight="1">
      <c r="A9" s="4" t="s">
        <v>18</v>
      </c>
      <c r="B9" s="15">
        <v>97600000000</v>
      </c>
      <c r="C9" s="15">
        <v>94917577031</v>
      </c>
      <c r="D9" s="15" t="str">
        <f t="shared" si="1"/>
        <v>                －</v>
      </c>
      <c r="E9" s="15">
        <f t="shared" si="2"/>
        <v>2682422969</v>
      </c>
      <c r="F9" s="4" t="s">
        <v>33</v>
      </c>
      <c r="G9" s="15">
        <v>21061390000</v>
      </c>
      <c r="H9" s="15">
        <v>18882578735</v>
      </c>
      <c r="I9" s="15" t="str">
        <f t="shared" si="3"/>
        <v>                －</v>
      </c>
      <c r="J9" s="15">
        <f t="shared" si="0"/>
        <v>2178811265</v>
      </c>
    </row>
    <row r="10" spans="1:10" ht="19.5" customHeight="1">
      <c r="A10" s="4" t="s">
        <v>19</v>
      </c>
      <c r="B10" s="15">
        <v>153650000000</v>
      </c>
      <c r="C10" s="15">
        <v>144807257543</v>
      </c>
      <c r="D10" s="15" t="str">
        <f t="shared" si="1"/>
        <v>                －</v>
      </c>
      <c r="E10" s="15">
        <f t="shared" si="2"/>
        <v>8842742457</v>
      </c>
      <c r="F10" s="4" t="s">
        <v>34</v>
      </c>
      <c r="G10" s="15">
        <v>23982839000</v>
      </c>
      <c r="H10" s="15">
        <v>23686291699</v>
      </c>
      <c r="I10" s="15" t="str">
        <f t="shared" si="3"/>
        <v>                －</v>
      </c>
      <c r="J10" s="15">
        <f t="shared" si="0"/>
        <v>296547301</v>
      </c>
    </row>
    <row r="11" spans="1:10" ht="19.5" customHeight="1">
      <c r="A11" s="4" t="s">
        <v>20</v>
      </c>
      <c r="B11" s="15">
        <v>126500000000</v>
      </c>
      <c r="C11" s="15">
        <v>71940360282</v>
      </c>
      <c r="D11" s="15" t="str">
        <f t="shared" si="1"/>
        <v>                －</v>
      </c>
      <c r="E11" s="15">
        <f t="shared" si="2"/>
        <v>54559639718</v>
      </c>
      <c r="F11" s="4" t="s">
        <v>35</v>
      </c>
      <c r="G11" s="15">
        <v>2145053000</v>
      </c>
      <c r="H11" s="15">
        <v>2088364769</v>
      </c>
      <c r="I11" s="15" t="str">
        <f t="shared" si="3"/>
        <v>                －</v>
      </c>
      <c r="J11" s="15">
        <f t="shared" si="0"/>
        <v>56688231</v>
      </c>
    </row>
    <row r="12" spans="1:10" ht="19.5" customHeight="1">
      <c r="A12" s="4" t="s">
        <v>21</v>
      </c>
      <c r="B12" s="15">
        <v>5953000000</v>
      </c>
      <c r="C12" s="15">
        <v>4297886838</v>
      </c>
      <c r="D12" s="15" t="str">
        <f t="shared" si="1"/>
        <v>                －</v>
      </c>
      <c r="E12" s="15">
        <f t="shared" si="2"/>
        <v>1655113162</v>
      </c>
      <c r="F12" s="4" t="s">
        <v>36</v>
      </c>
      <c r="G12" s="15">
        <v>174309542000</v>
      </c>
      <c r="H12" s="15">
        <v>167935014431</v>
      </c>
      <c r="I12" s="15" t="str">
        <f t="shared" si="3"/>
        <v>                －</v>
      </c>
      <c r="J12" s="15">
        <f t="shared" si="0"/>
        <v>6374527569</v>
      </c>
    </row>
    <row r="13" spans="1:10" ht="19.5" customHeight="1">
      <c r="A13" s="4" t="s">
        <v>22</v>
      </c>
      <c r="B13" s="15">
        <v>39437000000</v>
      </c>
      <c r="C13" s="15">
        <v>35951072795</v>
      </c>
      <c r="D13" s="15" t="str">
        <f t="shared" si="1"/>
        <v>                －</v>
      </c>
      <c r="E13" s="15">
        <f t="shared" si="2"/>
        <v>3485927205</v>
      </c>
      <c r="F13" s="4" t="s">
        <v>37</v>
      </c>
      <c r="G13" s="15">
        <v>27887319000</v>
      </c>
      <c r="H13" s="15">
        <v>24308950961</v>
      </c>
      <c r="I13" s="15" t="str">
        <f t="shared" si="3"/>
        <v>                －</v>
      </c>
      <c r="J13" s="15">
        <f t="shared" si="0"/>
        <v>3578368039</v>
      </c>
    </row>
    <row r="14" spans="1:10" ht="19.5" customHeight="1">
      <c r="A14" s="4" t="s">
        <v>23</v>
      </c>
      <c r="B14" s="15">
        <v>181179000000</v>
      </c>
      <c r="C14" s="15">
        <v>172451954170</v>
      </c>
      <c r="D14" s="15" t="str">
        <f t="shared" si="1"/>
        <v>                －</v>
      </c>
      <c r="E14" s="15">
        <f t="shared" si="2"/>
        <v>8727045830</v>
      </c>
      <c r="F14" s="4" t="s">
        <v>38</v>
      </c>
      <c r="G14" s="15">
        <v>317250599000</v>
      </c>
      <c r="H14" s="15">
        <v>307649437497</v>
      </c>
      <c r="I14" s="15" t="str">
        <f t="shared" si="3"/>
        <v>                －</v>
      </c>
      <c r="J14" s="15">
        <f t="shared" si="0"/>
        <v>9601161503</v>
      </c>
    </row>
    <row r="15" spans="1:10" ht="19.5" customHeight="1">
      <c r="A15" s="4" t="s">
        <v>29</v>
      </c>
      <c r="B15" s="15">
        <v>51062442000</v>
      </c>
      <c r="C15" s="15">
        <v>48168348137</v>
      </c>
      <c r="D15" s="15" t="str">
        <f t="shared" si="1"/>
        <v>                －</v>
      </c>
      <c r="E15" s="15">
        <f t="shared" si="2"/>
        <v>2894093863</v>
      </c>
      <c r="F15" s="4" t="s">
        <v>39</v>
      </c>
      <c r="G15" s="15">
        <v>200880560000</v>
      </c>
      <c r="H15" s="15">
        <v>182145405412</v>
      </c>
      <c r="I15" s="15" t="str">
        <f t="shared" si="3"/>
        <v>                －</v>
      </c>
      <c r="J15" s="15">
        <f t="shared" si="0"/>
        <v>18735154588</v>
      </c>
    </row>
    <row r="16" spans="1:10" ht="19.5" customHeight="1">
      <c r="A16" s="4" t="s">
        <v>28</v>
      </c>
      <c r="B16" s="15">
        <v>62783466000</v>
      </c>
      <c r="C16" s="15">
        <v>58315047102</v>
      </c>
      <c r="D16" s="15" t="str">
        <f t="shared" si="1"/>
        <v>                －</v>
      </c>
      <c r="E16" s="15">
        <f t="shared" si="2"/>
        <v>4468418898</v>
      </c>
      <c r="F16" s="4" t="s">
        <v>40</v>
      </c>
      <c r="G16" s="15">
        <v>193028748000</v>
      </c>
      <c r="H16" s="15">
        <v>190550867341</v>
      </c>
      <c r="I16" s="15" t="str">
        <f t="shared" si="3"/>
        <v>                －</v>
      </c>
      <c r="J16" s="15">
        <f t="shared" si="0"/>
        <v>2477880659</v>
      </c>
    </row>
    <row r="17" spans="1:10" ht="19.5" customHeight="1">
      <c r="A17" s="4" t="s">
        <v>24</v>
      </c>
      <c r="B17" s="15">
        <v>93447235000</v>
      </c>
      <c r="C17" s="15">
        <v>41136299343</v>
      </c>
      <c r="D17" s="15" t="str">
        <f t="shared" si="1"/>
        <v>                －</v>
      </c>
      <c r="E17" s="15">
        <f t="shared" si="2"/>
        <v>52310935657</v>
      </c>
      <c r="F17" s="4" t="s">
        <v>41</v>
      </c>
      <c r="G17" s="15">
        <v>29611422000</v>
      </c>
      <c r="H17" s="15">
        <v>28595482874</v>
      </c>
      <c r="I17" s="15" t="str">
        <f t="shared" si="3"/>
        <v>                －</v>
      </c>
      <c r="J17" s="15">
        <f t="shared" si="0"/>
        <v>1015939126</v>
      </c>
    </row>
    <row r="18" spans="1:10" ht="19.5" customHeight="1">
      <c r="A18" s="4" t="s">
        <v>25</v>
      </c>
      <c r="B18" s="15">
        <v>260988317000</v>
      </c>
      <c r="C18" s="15">
        <v>201332091699</v>
      </c>
      <c r="D18" s="15" t="str">
        <f t="shared" si="1"/>
        <v>                －</v>
      </c>
      <c r="E18" s="15">
        <f t="shared" si="2"/>
        <v>59656225301</v>
      </c>
      <c r="F18" s="4" t="s">
        <v>42</v>
      </c>
      <c r="G18" s="15">
        <v>59600556000</v>
      </c>
      <c r="H18" s="15">
        <v>57643215765</v>
      </c>
      <c r="I18" s="15" t="str">
        <f t="shared" si="3"/>
        <v>                －</v>
      </c>
      <c r="J18" s="15">
        <f t="shared" si="0"/>
        <v>1957340235</v>
      </c>
    </row>
    <row r="19" spans="1:10" ht="19.5" customHeight="1">
      <c r="A19" s="4" t="s">
        <v>26</v>
      </c>
      <c r="B19" s="59" t="s">
        <v>82</v>
      </c>
      <c r="C19" s="15">
        <v>33388131</v>
      </c>
      <c r="D19" s="15">
        <f t="shared" si="1"/>
        <v>33388131</v>
      </c>
      <c r="E19" s="15" t="str">
        <f t="shared" si="2"/>
        <v>                －</v>
      </c>
      <c r="F19" s="4" t="s">
        <v>43</v>
      </c>
      <c r="G19" s="15">
        <v>107062982000</v>
      </c>
      <c r="H19" s="15">
        <v>96797686454</v>
      </c>
      <c r="I19" s="15" t="str">
        <f t="shared" si="3"/>
        <v>                －</v>
      </c>
      <c r="J19" s="15">
        <f t="shared" si="0"/>
        <v>10265295546</v>
      </c>
    </row>
    <row r="20" spans="1:10" ht="19.5" customHeight="1">
      <c r="A20" s="4" t="s">
        <v>27</v>
      </c>
      <c r="B20" s="15">
        <v>11050184000</v>
      </c>
      <c r="C20" s="15">
        <v>14253278533.93</v>
      </c>
      <c r="D20" s="15">
        <f t="shared" si="1"/>
        <v>3203094533.9300003</v>
      </c>
      <c r="E20" s="15" t="str">
        <f t="shared" si="2"/>
        <v>                －</v>
      </c>
      <c r="F20" s="4" t="s">
        <v>44</v>
      </c>
      <c r="G20" s="15">
        <v>139548000</v>
      </c>
      <c r="H20" s="15">
        <v>126373130</v>
      </c>
      <c r="I20" s="15" t="str">
        <f t="shared" si="3"/>
        <v>                －</v>
      </c>
      <c r="J20" s="15">
        <f t="shared" si="0"/>
        <v>13174870</v>
      </c>
    </row>
    <row r="21" spans="1:10" ht="19.5" customHeight="1">
      <c r="A21" s="169" t="s">
        <v>68</v>
      </c>
      <c r="B21" s="160">
        <f>B6+B15+B16+B17+B18+B19+B20</f>
        <v>1729431644000</v>
      </c>
      <c r="C21" s="160">
        <f>C6+C15+C16+C17+C18+C19+C20</f>
        <v>1581574492702.93</v>
      </c>
      <c r="D21" s="160" t="str">
        <f>IF(C21-B21&gt;0,ABS(C21-B21),"                －")</f>
        <v>                －</v>
      </c>
      <c r="E21" s="172">
        <f>IF(C21-B21&lt;0,ABS(C21-B21),"                －")</f>
        <v>147857151297.07007</v>
      </c>
      <c r="F21" s="4" t="s">
        <v>45</v>
      </c>
      <c r="G21" s="15">
        <v>1403502000</v>
      </c>
      <c r="H21" s="15">
        <v>1314335113</v>
      </c>
      <c r="I21" s="15" t="str">
        <f t="shared" si="3"/>
        <v>                －</v>
      </c>
      <c r="J21" s="15">
        <f t="shared" si="0"/>
        <v>89166887</v>
      </c>
    </row>
    <row r="22" spans="1:10" ht="19.5" customHeight="1">
      <c r="A22" s="169"/>
      <c r="B22" s="160"/>
      <c r="C22" s="160"/>
      <c r="D22" s="160"/>
      <c r="E22" s="172"/>
      <c r="F22" s="174" t="s">
        <v>56</v>
      </c>
      <c r="G22" s="153">
        <v>132615980000</v>
      </c>
      <c r="H22" s="153">
        <v>132085851438</v>
      </c>
      <c r="I22" s="153" t="str">
        <f t="shared" si="3"/>
        <v>                －</v>
      </c>
      <c r="J22" s="155">
        <f t="shared" si="0"/>
        <v>530128562</v>
      </c>
    </row>
    <row r="23" spans="1:10" ht="19.5" customHeight="1">
      <c r="A23" s="19" t="s">
        <v>7</v>
      </c>
      <c r="B23" s="15"/>
      <c r="C23" s="15">
        <v>10915737955.81</v>
      </c>
      <c r="D23" s="18"/>
      <c r="E23" s="15"/>
      <c r="F23" s="174"/>
      <c r="G23" s="153"/>
      <c r="H23" s="153"/>
      <c r="I23" s="153"/>
      <c r="J23" s="155"/>
    </row>
    <row r="24" spans="1:10" ht="19.5" customHeight="1">
      <c r="A24" s="19" t="s">
        <v>13</v>
      </c>
      <c r="B24" s="15"/>
      <c r="C24" s="60">
        <v>386092</v>
      </c>
      <c r="D24" s="16"/>
      <c r="E24" s="52"/>
      <c r="F24" s="4" t="s">
        <v>46</v>
      </c>
      <c r="G24" s="15">
        <v>45325659000</v>
      </c>
      <c r="H24" s="15">
        <v>44759230458</v>
      </c>
      <c r="I24" s="15" t="str">
        <f t="shared" si="3"/>
        <v>                －</v>
      </c>
      <c r="J24" s="15">
        <f t="shared" si="0"/>
        <v>566428542</v>
      </c>
    </row>
    <row r="25" spans="1:10" s="12" customFormat="1" ht="19.5" customHeight="1">
      <c r="A25" s="19" t="s">
        <v>62</v>
      </c>
      <c r="B25" s="15"/>
      <c r="C25" s="60">
        <v>4905663618</v>
      </c>
      <c r="D25" s="16" t="s">
        <v>0</v>
      </c>
      <c r="E25" s="52"/>
      <c r="F25" s="4" t="s">
        <v>47</v>
      </c>
      <c r="G25" s="15">
        <v>3132218000</v>
      </c>
      <c r="H25" s="15">
        <v>3005653618</v>
      </c>
      <c r="I25" s="15" t="str">
        <f t="shared" si="3"/>
        <v>                －</v>
      </c>
      <c r="J25" s="15">
        <f t="shared" si="0"/>
        <v>126564382</v>
      </c>
    </row>
    <row r="26" spans="1:10" s="12" customFormat="1" ht="19.5" customHeight="1">
      <c r="A26" s="169" t="s">
        <v>69</v>
      </c>
      <c r="B26" s="173"/>
      <c r="C26" s="160">
        <f>SUM(C23:C25)</f>
        <v>15821787665.81</v>
      </c>
      <c r="D26" s="160" t="s">
        <v>0</v>
      </c>
      <c r="E26" s="172"/>
      <c r="F26" s="4" t="s">
        <v>48</v>
      </c>
      <c r="G26" s="15">
        <v>118315311000</v>
      </c>
      <c r="H26" s="15">
        <v>113677232384</v>
      </c>
      <c r="I26" s="15" t="str">
        <f t="shared" si="3"/>
        <v>                －</v>
      </c>
      <c r="J26" s="15">
        <f t="shared" si="0"/>
        <v>4638078616</v>
      </c>
    </row>
    <row r="27" spans="1:10" s="12" customFormat="1" ht="19.5" customHeight="1">
      <c r="A27" s="169"/>
      <c r="B27" s="173"/>
      <c r="C27" s="160"/>
      <c r="D27" s="160" t="s">
        <v>0</v>
      </c>
      <c r="E27" s="172"/>
      <c r="F27" s="4" t="s">
        <v>49</v>
      </c>
      <c r="G27" s="15">
        <v>89934015000</v>
      </c>
      <c r="H27" s="15">
        <v>89603900291</v>
      </c>
      <c r="I27" s="15" t="str">
        <f t="shared" si="3"/>
        <v>                －</v>
      </c>
      <c r="J27" s="15">
        <f t="shared" si="0"/>
        <v>330114709</v>
      </c>
    </row>
    <row r="28" spans="1:10" s="12" customFormat="1" ht="19.5" customHeight="1">
      <c r="A28" s="157" t="s">
        <v>88</v>
      </c>
      <c r="B28" s="22"/>
      <c r="C28" s="153">
        <v>11225177986</v>
      </c>
      <c r="D28" s="23"/>
      <c r="E28" s="15"/>
      <c r="F28" s="4" t="s">
        <v>50</v>
      </c>
      <c r="G28" s="15">
        <v>80836938000</v>
      </c>
      <c r="H28" s="15">
        <v>79810214561</v>
      </c>
      <c r="I28" s="15" t="str">
        <f t="shared" si="3"/>
        <v>                －</v>
      </c>
      <c r="J28" s="15">
        <f t="shared" si="0"/>
        <v>1026723439</v>
      </c>
    </row>
    <row r="29" spans="1:10" ht="19.5" customHeight="1">
      <c r="A29" s="157"/>
      <c r="B29" s="24"/>
      <c r="C29" s="153"/>
      <c r="D29" s="16"/>
      <c r="E29" s="15"/>
      <c r="F29" s="4" t="s">
        <v>51</v>
      </c>
      <c r="G29" s="15">
        <v>5941457000</v>
      </c>
      <c r="H29" s="15">
        <v>5040300165</v>
      </c>
      <c r="I29" s="15" t="str">
        <f t="shared" si="3"/>
        <v>                －</v>
      </c>
      <c r="J29" s="15">
        <f t="shared" si="0"/>
        <v>901156835</v>
      </c>
    </row>
    <row r="30" spans="1:10" ht="19.5" customHeight="1">
      <c r="A30" s="157" t="s">
        <v>99</v>
      </c>
      <c r="B30" s="153">
        <v>28720000</v>
      </c>
      <c r="C30" s="153">
        <v>194024803</v>
      </c>
      <c r="D30" s="176">
        <f>IF(C30-B30&gt;0,ABS(C30-B30),"                －")</f>
        <v>165304803</v>
      </c>
      <c r="E30" s="175" t="str">
        <f>IF(C30-B30&lt;0,ABS(C30-B30),"                －")</f>
        <v>                －</v>
      </c>
      <c r="F30" s="4" t="s">
        <v>52</v>
      </c>
      <c r="G30" s="15">
        <v>13866528000</v>
      </c>
      <c r="H30" s="15">
        <v>13410756298</v>
      </c>
      <c r="I30" s="15" t="str">
        <f t="shared" si="3"/>
        <v>                －</v>
      </c>
      <c r="J30" s="15">
        <f t="shared" si="0"/>
        <v>455771702</v>
      </c>
    </row>
    <row r="31" spans="1:10" ht="19.5" customHeight="1">
      <c r="A31" s="157"/>
      <c r="B31" s="153"/>
      <c r="C31" s="153"/>
      <c r="D31" s="177" t="str">
        <f>IF(C31-B31&gt;0,ABS(C31-B31),"                －")</f>
        <v>                －</v>
      </c>
      <c r="E31" s="178" t="str">
        <f>IF(C31-B31&lt;0,ABS(C31-B31),"                －")</f>
        <v>                －</v>
      </c>
      <c r="F31" s="4" t="s">
        <v>53</v>
      </c>
      <c r="G31" s="15">
        <v>218332733000</v>
      </c>
      <c r="H31" s="15">
        <v>213718586199</v>
      </c>
      <c r="I31" s="15" t="str">
        <f t="shared" si="3"/>
        <v>                －</v>
      </c>
      <c r="J31" s="15">
        <f t="shared" si="0"/>
        <v>4614146801</v>
      </c>
    </row>
    <row r="32" spans="1:10" ht="19.5" customHeight="1">
      <c r="A32" s="169" t="s">
        <v>65</v>
      </c>
      <c r="B32" s="153"/>
      <c r="C32" s="160">
        <f>SUM(C28:C31)</f>
        <v>11419202789</v>
      </c>
      <c r="D32" s="25"/>
      <c r="E32" s="25"/>
      <c r="F32" s="4" t="s">
        <v>54</v>
      </c>
      <c r="G32" s="15">
        <v>2000000000</v>
      </c>
      <c r="H32" s="15">
        <v>830000000</v>
      </c>
      <c r="I32" s="15" t="str">
        <f t="shared" si="3"/>
        <v>                －</v>
      </c>
      <c r="J32" s="15">
        <f t="shared" si="0"/>
        <v>1170000000</v>
      </c>
    </row>
    <row r="33" spans="1:10" ht="19.5" customHeight="1">
      <c r="A33" s="169"/>
      <c r="B33" s="153"/>
      <c r="C33" s="160"/>
      <c r="D33" s="15"/>
      <c r="E33" s="15"/>
      <c r="F33" s="4" t="s">
        <v>55</v>
      </c>
      <c r="G33" s="15">
        <v>2266102380</v>
      </c>
      <c r="H33" s="59" t="s">
        <v>82</v>
      </c>
      <c r="I33" s="15" t="str">
        <f t="shared" si="3"/>
        <v>                －</v>
      </c>
      <c r="J33" s="15">
        <f t="shared" si="0"/>
        <v>2266102380</v>
      </c>
    </row>
    <row r="34" spans="1:10" ht="19.5" customHeight="1">
      <c r="A34" s="27" t="s">
        <v>59</v>
      </c>
      <c r="B34" s="28">
        <v>288500000000</v>
      </c>
      <c r="C34" s="29">
        <v>288088479626</v>
      </c>
      <c r="D34" s="15" t="str">
        <f>IF(C34-B34&gt;0,ABS(C34-B34),"                －")</f>
        <v>                －</v>
      </c>
      <c r="E34" s="15">
        <f>IF(C34-B34&lt;0,ABS(C34-B34),"                …")</f>
        <v>411520374</v>
      </c>
      <c r="F34" s="169" t="s">
        <v>58</v>
      </c>
      <c r="G34" s="160">
        <f>SUM(G6:G33)</f>
        <v>1938637325000</v>
      </c>
      <c r="H34" s="160">
        <f>SUM(H6:H33)</f>
        <v>1857169208782</v>
      </c>
      <c r="I34" s="160" t="str">
        <f>IF(H34-G34&gt;0,ABS(H34-G34),"                －")</f>
        <v>                －</v>
      </c>
      <c r="J34" s="172">
        <f>SUM(J6:J33)</f>
        <v>81468116218</v>
      </c>
    </row>
    <row r="35" spans="1:10" ht="25.5" customHeight="1">
      <c r="A35" s="27" t="s">
        <v>63</v>
      </c>
      <c r="B35" s="24"/>
      <c r="C35" s="29">
        <v>37300000000</v>
      </c>
      <c r="D35" s="15"/>
      <c r="E35" s="15"/>
      <c r="F35" s="169"/>
      <c r="G35" s="160"/>
      <c r="H35" s="160"/>
      <c r="I35" s="160"/>
      <c r="J35" s="172"/>
    </row>
    <row r="36" spans="1:10" ht="24.75" customHeight="1">
      <c r="A36" s="157" t="s">
        <v>96</v>
      </c>
      <c r="B36" s="39"/>
      <c r="C36" s="153">
        <v>3649736748</v>
      </c>
      <c r="D36" s="15"/>
      <c r="E36" s="15"/>
      <c r="F36" s="30" t="s">
        <v>14</v>
      </c>
      <c r="G36" s="18"/>
      <c r="H36" s="15">
        <v>29251384806</v>
      </c>
      <c r="I36" s="15"/>
      <c r="J36" s="15"/>
    </row>
    <row r="37" spans="1:10" s="12" customFormat="1" ht="23.25" customHeight="1">
      <c r="A37" s="157"/>
      <c r="B37" s="39"/>
      <c r="C37" s="153"/>
      <c r="D37" s="15"/>
      <c r="E37" s="15"/>
      <c r="F37" s="31" t="s">
        <v>8</v>
      </c>
      <c r="G37" s="18"/>
      <c r="H37" s="15">
        <v>1966711616.74</v>
      </c>
      <c r="I37" s="15"/>
      <c r="J37" s="15"/>
    </row>
    <row r="38" spans="1:10" s="12" customFormat="1" ht="19.5" customHeight="1">
      <c r="A38" s="157" t="s">
        <v>66</v>
      </c>
      <c r="B38" s="39"/>
      <c r="C38" s="153">
        <v>900000000</v>
      </c>
      <c r="D38" s="15"/>
      <c r="E38" s="15"/>
      <c r="F38" s="169" t="s">
        <v>70</v>
      </c>
      <c r="G38" s="18"/>
      <c r="H38" s="160">
        <f>SUM(H36:H37)</f>
        <v>31218096422.74</v>
      </c>
      <c r="I38" s="17"/>
      <c r="J38" s="17"/>
    </row>
    <row r="39" spans="1:10" s="32" customFormat="1" ht="19.5" customHeight="1">
      <c r="A39" s="157"/>
      <c r="B39" s="39"/>
      <c r="C39" s="153"/>
      <c r="D39" s="15"/>
      <c r="E39" s="15"/>
      <c r="F39" s="169"/>
      <c r="G39" s="15"/>
      <c r="H39" s="160"/>
      <c r="I39" s="17"/>
      <c r="J39" s="17"/>
    </row>
    <row r="40" spans="1:10" s="32" customFormat="1" ht="19.5" customHeight="1" thickBot="1">
      <c r="A40" s="157" t="s">
        <v>100</v>
      </c>
      <c r="B40" s="153"/>
      <c r="C40" s="153">
        <v>33579667114</v>
      </c>
      <c r="D40" s="153"/>
      <c r="E40" s="155"/>
      <c r="F40" s="158" t="s">
        <v>88</v>
      </c>
      <c r="G40" s="15"/>
      <c r="H40" s="154">
        <v>10843944189</v>
      </c>
      <c r="I40" s="17"/>
      <c r="J40" s="17"/>
    </row>
    <row r="41" spans="1:10" s="32" customFormat="1" ht="19.5" customHeight="1" thickBot="1">
      <c r="A41" s="158"/>
      <c r="B41" s="154"/>
      <c r="C41" s="154"/>
      <c r="D41" s="154"/>
      <c r="E41" s="156"/>
      <c r="F41" s="168"/>
      <c r="G41" s="33"/>
      <c r="H41" s="166"/>
      <c r="I41" s="34"/>
      <c r="J41" s="33"/>
    </row>
    <row r="42" spans="1:10" s="35" customFormat="1" ht="19.5" customHeight="1" thickBot="1">
      <c r="A42" s="157" t="s">
        <v>67</v>
      </c>
      <c r="B42" s="153"/>
      <c r="C42" s="153">
        <v>3200000000</v>
      </c>
      <c r="D42" s="153"/>
      <c r="E42" s="155"/>
      <c r="F42" s="164" t="s">
        <v>89</v>
      </c>
      <c r="G42" s="36"/>
      <c r="H42" s="166">
        <v>150000</v>
      </c>
      <c r="I42" s="36"/>
      <c r="J42" s="37"/>
    </row>
    <row r="43" spans="1:10" s="35" customFormat="1" ht="18.75" customHeight="1">
      <c r="A43" s="157"/>
      <c r="B43" s="153"/>
      <c r="C43" s="153"/>
      <c r="D43" s="153"/>
      <c r="E43" s="155"/>
      <c r="F43" s="165"/>
      <c r="G43" s="38"/>
      <c r="H43" s="167"/>
      <c r="I43" s="24"/>
      <c r="J43" s="26"/>
    </row>
    <row r="44" spans="1:10" s="35" customFormat="1" ht="18.75" customHeight="1">
      <c r="A44" s="157" t="s">
        <v>99</v>
      </c>
      <c r="B44" s="153">
        <v>116479521000</v>
      </c>
      <c r="C44" s="153">
        <v>86912297172</v>
      </c>
      <c r="D44" s="153" t="s">
        <v>86</v>
      </c>
      <c r="E44" s="155">
        <f>IF(C44-B44&lt;0,ABS(C44-B44),"                …")</f>
        <v>29567223828</v>
      </c>
      <c r="F44" s="152" t="s">
        <v>90</v>
      </c>
      <c r="G44" s="18"/>
      <c r="H44" s="153">
        <v>24122926</v>
      </c>
      <c r="I44" s="18"/>
      <c r="J44" s="20"/>
    </row>
    <row r="45" spans="1:10" s="35" customFormat="1" ht="18.75" customHeight="1">
      <c r="A45" s="157"/>
      <c r="B45" s="153"/>
      <c r="C45" s="153"/>
      <c r="D45" s="153"/>
      <c r="E45" s="155" t="str">
        <f>IF(C45-B45&lt;0,ABS(C45-B45),"                …")</f>
        <v>                …</v>
      </c>
      <c r="F45" s="152"/>
      <c r="G45" s="18"/>
      <c r="H45" s="153"/>
      <c r="I45" s="15"/>
      <c r="J45" s="15"/>
    </row>
    <row r="46" spans="1:10" s="35" customFormat="1" ht="18.75" customHeight="1">
      <c r="A46" s="159" t="s">
        <v>71</v>
      </c>
      <c r="B46" s="16"/>
      <c r="C46" s="160">
        <f>SUM(C34:C45)</f>
        <v>453630180660</v>
      </c>
      <c r="D46" s="15"/>
      <c r="E46" s="15"/>
      <c r="F46" s="152" t="s">
        <v>91</v>
      </c>
      <c r="G46" s="18"/>
      <c r="H46" s="153">
        <v>101601034</v>
      </c>
      <c r="I46" s="15"/>
      <c r="J46" s="15"/>
    </row>
    <row r="47" spans="1:10" s="35" customFormat="1" ht="18.75" customHeight="1">
      <c r="A47" s="159"/>
      <c r="B47" s="42"/>
      <c r="C47" s="160"/>
      <c r="D47" s="15"/>
      <c r="E47" s="15"/>
      <c r="F47" s="152"/>
      <c r="G47" s="18"/>
      <c r="H47" s="153"/>
      <c r="I47" s="15"/>
      <c r="J47" s="15"/>
    </row>
    <row r="48" spans="1:10" s="35" customFormat="1" ht="18.75" customHeight="1">
      <c r="A48" s="43"/>
      <c r="B48" s="42"/>
      <c r="C48" s="18"/>
      <c r="D48" s="15"/>
      <c r="E48" s="15"/>
      <c r="F48" s="152" t="s">
        <v>92</v>
      </c>
      <c r="G48" s="18"/>
      <c r="H48" s="153">
        <v>194730002</v>
      </c>
      <c r="I48" s="15"/>
      <c r="J48" s="15"/>
    </row>
    <row r="49" spans="1:10" s="35" customFormat="1" ht="18.75" customHeight="1">
      <c r="A49" s="43"/>
      <c r="B49" s="42"/>
      <c r="C49" s="18"/>
      <c r="D49" s="15"/>
      <c r="E49" s="15"/>
      <c r="F49" s="152"/>
      <c r="G49" s="18"/>
      <c r="H49" s="153"/>
      <c r="I49" s="15"/>
      <c r="J49" s="15"/>
    </row>
    <row r="50" spans="1:10" s="35" customFormat="1" ht="18.75" customHeight="1">
      <c r="A50" s="43"/>
      <c r="B50" s="42"/>
      <c r="C50" s="18"/>
      <c r="D50" s="15"/>
      <c r="E50" s="15"/>
      <c r="F50" s="152" t="s">
        <v>93</v>
      </c>
      <c r="G50" s="38"/>
      <c r="H50" s="153">
        <v>90617906</v>
      </c>
      <c r="I50" s="15"/>
      <c r="J50" s="15"/>
    </row>
    <row r="51" spans="1:10" s="35" customFormat="1" ht="18.75" customHeight="1">
      <c r="A51" s="43"/>
      <c r="B51" s="42"/>
      <c r="C51" s="18"/>
      <c r="D51" s="15"/>
      <c r="E51" s="15"/>
      <c r="F51" s="152"/>
      <c r="G51" s="18"/>
      <c r="H51" s="153"/>
      <c r="I51" s="15"/>
      <c r="J51" s="15"/>
    </row>
    <row r="52" spans="1:10" s="35" customFormat="1" ht="18.75" customHeight="1">
      <c r="A52" s="43"/>
      <c r="B52" s="42"/>
      <c r="C52" s="18"/>
      <c r="D52" s="15"/>
      <c r="E52" s="15"/>
      <c r="F52" s="152" t="s">
        <v>94</v>
      </c>
      <c r="G52" s="18"/>
      <c r="H52" s="153">
        <v>223356673</v>
      </c>
      <c r="I52" s="25"/>
      <c r="J52" s="25"/>
    </row>
    <row r="53" spans="1:10" ht="18.75" customHeight="1">
      <c r="A53" s="43"/>
      <c r="B53" s="42"/>
      <c r="C53" s="18"/>
      <c r="D53" s="15"/>
      <c r="E53" s="15"/>
      <c r="F53" s="152"/>
      <c r="G53" s="18"/>
      <c r="H53" s="153"/>
      <c r="I53" s="15"/>
      <c r="J53" s="15"/>
    </row>
    <row r="54" spans="1:10" ht="18.75" customHeight="1">
      <c r="A54" s="43"/>
      <c r="B54" s="42"/>
      <c r="C54" s="18"/>
      <c r="D54" s="18"/>
      <c r="E54" s="15"/>
      <c r="F54" s="152" t="s">
        <v>95</v>
      </c>
      <c r="G54" s="18"/>
      <c r="H54" s="153">
        <v>127603176</v>
      </c>
      <c r="I54" s="15"/>
      <c r="J54" s="15"/>
    </row>
    <row r="55" spans="1:10" ht="18.75" customHeight="1">
      <c r="A55" s="43"/>
      <c r="B55" s="42"/>
      <c r="C55" s="18"/>
      <c r="D55" s="18"/>
      <c r="E55" s="15"/>
      <c r="F55" s="152"/>
      <c r="G55" s="18"/>
      <c r="H55" s="153"/>
      <c r="I55" s="15"/>
      <c r="J55" s="15"/>
    </row>
    <row r="56" spans="1:10" ht="18.75" customHeight="1">
      <c r="A56" s="43"/>
      <c r="B56" s="42"/>
      <c r="C56" s="18"/>
      <c r="D56" s="18"/>
      <c r="E56" s="15"/>
      <c r="F56" s="152" t="s">
        <v>96</v>
      </c>
      <c r="G56" s="18"/>
      <c r="H56" s="153">
        <v>2254869315</v>
      </c>
      <c r="I56" s="15"/>
      <c r="J56" s="15"/>
    </row>
    <row r="57" spans="1:10" s="41" customFormat="1" ht="18.75" customHeight="1">
      <c r="A57" s="43"/>
      <c r="B57" s="42"/>
      <c r="C57" s="18"/>
      <c r="D57" s="15"/>
      <c r="E57" s="15"/>
      <c r="F57" s="152"/>
      <c r="G57" s="18"/>
      <c r="H57" s="153"/>
      <c r="I57" s="15"/>
      <c r="J57" s="15"/>
    </row>
    <row r="58" spans="1:10" ht="18.75" customHeight="1">
      <c r="A58" s="44"/>
      <c r="B58" s="16"/>
      <c r="C58" s="24"/>
      <c r="D58" s="24"/>
      <c r="E58" s="26"/>
      <c r="F58" s="152" t="s">
        <v>66</v>
      </c>
      <c r="G58" s="18"/>
      <c r="H58" s="153">
        <v>1033945158</v>
      </c>
      <c r="I58" s="15"/>
      <c r="J58" s="15"/>
    </row>
    <row r="59" spans="1:10" ht="18.75" customHeight="1">
      <c r="A59" s="159" t="s">
        <v>72</v>
      </c>
      <c r="B59" s="45"/>
      <c r="C59" s="160">
        <f>C21+C26+C32+C46</f>
        <v>2062445663817.74</v>
      </c>
      <c r="D59" s="24"/>
      <c r="E59" s="26"/>
      <c r="F59" s="152" t="s">
        <v>64</v>
      </c>
      <c r="G59" s="18"/>
      <c r="H59" s="153"/>
      <c r="I59" s="15"/>
      <c r="J59" s="15"/>
    </row>
    <row r="60" spans="1:10" ht="18.75" customHeight="1">
      <c r="A60" s="159"/>
      <c r="B60" s="46"/>
      <c r="C60" s="160"/>
      <c r="D60" s="24"/>
      <c r="E60" s="26"/>
      <c r="F60" s="157" t="s">
        <v>97</v>
      </c>
      <c r="G60" s="153"/>
      <c r="H60" s="153">
        <v>20449704706</v>
      </c>
      <c r="I60" s="160"/>
      <c r="J60" s="155"/>
    </row>
    <row r="61" spans="1:10" ht="18.75" customHeight="1">
      <c r="A61" s="40"/>
      <c r="B61" s="42"/>
      <c r="C61" s="16"/>
      <c r="D61" s="18"/>
      <c r="E61" s="15"/>
      <c r="F61" s="157"/>
      <c r="G61" s="153"/>
      <c r="H61" s="153"/>
      <c r="I61" s="160"/>
      <c r="J61" s="155"/>
    </row>
    <row r="62" spans="1:10" ht="18.75" customHeight="1">
      <c r="A62" s="40"/>
      <c r="B62" s="42"/>
      <c r="C62" s="16"/>
      <c r="D62" s="18"/>
      <c r="E62" s="15"/>
      <c r="F62" s="157" t="s">
        <v>98</v>
      </c>
      <c r="G62" s="153"/>
      <c r="H62" s="153">
        <v>700855293</v>
      </c>
      <c r="I62" s="160"/>
      <c r="J62" s="155"/>
    </row>
    <row r="63" spans="1:10" ht="24" customHeight="1">
      <c r="A63" s="40"/>
      <c r="B63" s="42"/>
      <c r="C63" s="16"/>
      <c r="D63" s="18"/>
      <c r="E63" s="15"/>
      <c r="F63" s="157"/>
      <c r="G63" s="153"/>
      <c r="H63" s="153"/>
      <c r="I63" s="160"/>
      <c r="J63" s="155"/>
    </row>
    <row r="64" spans="1:10" ht="18.75" customHeight="1">
      <c r="A64" s="40"/>
      <c r="B64" s="42"/>
      <c r="C64" s="16"/>
      <c r="D64" s="18"/>
      <c r="E64" s="15"/>
      <c r="F64" s="157" t="s">
        <v>85</v>
      </c>
      <c r="G64" s="153">
        <v>116508241000</v>
      </c>
      <c r="H64" s="153">
        <v>89397409834</v>
      </c>
      <c r="I64" s="153" t="str">
        <f>IF(H64-G64&gt;0,ABS(H64-G64),"                －")</f>
        <v>                －</v>
      </c>
      <c r="J64" s="175">
        <f>IF(H64-G64&lt;0,ABS(H64-G64),"                …")</f>
        <v>27110831166</v>
      </c>
    </row>
    <row r="65" spans="1:10" ht="18.75" customHeight="1">
      <c r="A65" s="40"/>
      <c r="B65" s="42"/>
      <c r="C65" s="16"/>
      <c r="D65" s="18"/>
      <c r="E65" s="15"/>
      <c r="F65" s="157"/>
      <c r="G65" s="153"/>
      <c r="H65" s="153"/>
      <c r="I65" s="153"/>
      <c r="J65" s="175"/>
    </row>
    <row r="66" spans="1:10" ht="18.75" customHeight="1">
      <c r="A66" s="40"/>
      <c r="B66" s="42"/>
      <c r="C66" s="16"/>
      <c r="D66" s="18"/>
      <c r="E66" s="15"/>
      <c r="F66" s="159" t="s">
        <v>79</v>
      </c>
      <c r="G66" s="18"/>
      <c r="H66" s="160">
        <f>SUM(H40:H65)</f>
        <v>125442910212</v>
      </c>
      <c r="I66" s="15"/>
      <c r="J66" s="15"/>
    </row>
    <row r="67" spans="1:10" ht="18.75" customHeight="1">
      <c r="A67" s="40"/>
      <c r="B67" s="42"/>
      <c r="C67" s="16"/>
      <c r="D67" s="18"/>
      <c r="E67" s="15"/>
      <c r="F67" s="159"/>
      <c r="G67" s="18"/>
      <c r="H67" s="160"/>
      <c r="I67" s="15"/>
      <c r="J67" s="15"/>
    </row>
    <row r="68" spans="1:10" ht="18.75" customHeight="1">
      <c r="A68" s="40"/>
      <c r="B68" s="42"/>
      <c r="C68" s="16"/>
      <c r="D68" s="18"/>
      <c r="E68" s="15"/>
      <c r="F68" s="30" t="s">
        <v>80</v>
      </c>
      <c r="G68" s="18">
        <v>94000000000</v>
      </c>
      <c r="H68" s="18">
        <v>94000000000</v>
      </c>
      <c r="I68" s="15" t="str">
        <f>IF(H68-G68&gt;0,ABS(H68-G68),"                －")</f>
        <v>                －</v>
      </c>
      <c r="J68" s="15" t="str">
        <f>IF(H68-G68&lt;0,ABS(H68-G68),"                －")</f>
        <v>                －</v>
      </c>
    </row>
    <row r="69" spans="1:10" ht="18.75" customHeight="1">
      <c r="A69" s="40"/>
      <c r="B69" s="42"/>
      <c r="C69" s="16"/>
      <c r="D69" s="18"/>
      <c r="E69" s="15"/>
      <c r="F69" s="159" t="s">
        <v>73</v>
      </c>
      <c r="G69" s="16"/>
      <c r="H69" s="160">
        <f>H34+H38+H66+H68</f>
        <v>2107830215416.74</v>
      </c>
      <c r="I69" s="23"/>
      <c r="J69" s="15"/>
    </row>
    <row r="70" spans="1:10" ht="18.75" customHeight="1">
      <c r="A70" s="40"/>
      <c r="B70" s="42"/>
      <c r="C70" s="16"/>
      <c r="D70" s="18"/>
      <c r="E70" s="15"/>
      <c r="F70" s="159"/>
      <c r="G70" s="16"/>
      <c r="H70" s="160"/>
      <c r="I70" s="23"/>
      <c r="J70" s="15"/>
    </row>
    <row r="71" spans="1:10" ht="18.75" customHeight="1">
      <c r="A71" s="40"/>
      <c r="B71" s="42"/>
      <c r="C71" s="16"/>
      <c r="D71" s="18"/>
      <c r="E71" s="15"/>
      <c r="F71" s="30" t="s">
        <v>61</v>
      </c>
      <c r="G71" s="47"/>
      <c r="H71" s="48">
        <f>C59-H69</f>
        <v>-45384551599</v>
      </c>
      <c r="I71" s="18"/>
      <c r="J71" s="15"/>
    </row>
    <row r="72" spans="1:10" s="12" customFormat="1" ht="24.75" customHeight="1">
      <c r="A72" s="40"/>
      <c r="B72" s="42"/>
      <c r="C72" s="16"/>
      <c r="D72" s="18"/>
      <c r="E72" s="15"/>
      <c r="F72" s="30" t="s">
        <v>57</v>
      </c>
      <c r="G72" s="18"/>
      <c r="H72" s="18">
        <v>68335843490.4</v>
      </c>
      <c r="I72" s="18"/>
      <c r="J72" s="15"/>
    </row>
    <row r="73" spans="1:10" s="12" customFormat="1" ht="24.75" customHeight="1">
      <c r="A73" s="40"/>
      <c r="B73" s="42"/>
      <c r="C73" s="16"/>
      <c r="D73" s="18"/>
      <c r="E73" s="15"/>
      <c r="F73" s="162" t="s">
        <v>87</v>
      </c>
      <c r="G73" s="15"/>
      <c r="H73" s="161">
        <v>-4112150650</v>
      </c>
      <c r="I73" s="42"/>
      <c r="J73" s="15"/>
    </row>
    <row r="74" spans="1:10" s="12" customFormat="1" ht="18.75" customHeight="1">
      <c r="A74" s="40"/>
      <c r="B74" s="42"/>
      <c r="C74" s="16"/>
      <c r="D74" s="18"/>
      <c r="E74" s="15"/>
      <c r="F74" s="162"/>
      <c r="G74" s="15"/>
      <c r="H74" s="161"/>
      <c r="I74" s="42"/>
      <c r="J74" s="15"/>
    </row>
    <row r="75" spans="1:10" s="12" customFormat="1" ht="18.75" customHeight="1">
      <c r="A75" s="49"/>
      <c r="B75" s="23"/>
      <c r="C75" s="23"/>
      <c r="D75" s="45"/>
      <c r="E75" s="62"/>
      <c r="F75" s="162" t="s">
        <v>83</v>
      </c>
      <c r="G75" s="15"/>
      <c r="H75" s="153">
        <v>5680534297</v>
      </c>
      <c r="I75" s="42"/>
      <c r="J75" s="15"/>
    </row>
    <row r="76" spans="1:10" s="12" customFormat="1" ht="18.75" customHeight="1">
      <c r="A76" s="40"/>
      <c r="B76" s="45"/>
      <c r="C76" s="16"/>
      <c r="D76" s="45"/>
      <c r="E76" s="62"/>
      <c r="F76" s="162"/>
      <c r="G76" s="15"/>
      <c r="H76" s="153"/>
      <c r="I76" s="42"/>
      <c r="J76" s="15"/>
    </row>
    <row r="77" spans="1:10" s="12" customFormat="1" ht="18.75" customHeight="1">
      <c r="A77" s="50"/>
      <c r="B77" s="16"/>
      <c r="C77" s="16"/>
      <c r="D77" s="45"/>
      <c r="E77" s="62"/>
      <c r="F77" s="162" t="s">
        <v>81</v>
      </c>
      <c r="G77" s="23"/>
      <c r="H77" s="161">
        <v>-1179767065.04</v>
      </c>
      <c r="I77" s="51"/>
      <c r="J77" s="52"/>
    </row>
    <row r="78" spans="1:10" s="12" customFormat="1" ht="18.75" customHeight="1">
      <c r="A78" s="50"/>
      <c r="B78" s="16"/>
      <c r="C78" s="16"/>
      <c r="D78" s="45"/>
      <c r="E78" s="62"/>
      <c r="F78" s="162"/>
      <c r="G78" s="23"/>
      <c r="H78" s="161"/>
      <c r="I78" s="51"/>
      <c r="J78" s="21"/>
    </row>
    <row r="79" spans="1:10" s="12" customFormat="1" ht="18.75" customHeight="1" thickBot="1">
      <c r="A79" s="53"/>
      <c r="B79" s="54"/>
      <c r="C79" s="54"/>
      <c r="D79" s="54"/>
      <c r="E79" s="63"/>
      <c r="F79" s="55" t="s">
        <v>9</v>
      </c>
      <c r="G79" s="56"/>
      <c r="H79" s="57">
        <f>SUM(H71:H77)</f>
        <v>23339908473.36</v>
      </c>
      <c r="I79" s="56"/>
      <c r="J79" s="58"/>
    </row>
    <row r="80" spans="1:10" s="12" customFormat="1" ht="24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2" ht="20.25" customHeight="1"/>
  </sheetData>
  <sheetProtection/>
  <mergeCells count="107">
    <mergeCell ref="J64:J65"/>
    <mergeCell ref="D30:D31"/>
    <mergeCell ref="E30:E31"/>
    <mergeCell ref="A4:A5"/>
    <mergeCell ref="F4:F5"/>
    <mergeCell ref="B4:B5"/>
    <mergeCell ref="C4:C5"/>
    <mergeCell ref="A21:A22"/>
    <mergeCell ref="B21:B22"/>
    <mergeCell ref="C21:C22"/>
    <mergeCell ref="F22:F23"/>
    <mergeCell ref="D21:D22"/>
    <mergeCell ref="E21:E22"/>
    <mergeCell ref="J22:J23"/>
    <mergeCell ref="I22:I23"/>
    <mergeCell ref="G34:G35"/>
    <mergeCell ref="G22:G23"/>
    <mergeCell ref="H22:H23"/>
    <mergeCell ref="H34:H35"/>
    <mergeCell ref="D26:D27"/>
    <mergeCell ref="D44:D45"/>
    <mergeCell ref="E44:E45"/>
    <mergeCell ref="J34:J35"/>
    <mergeCell ref="A26:A27"/>
    <mergeCell ref="B26:B27"/>
    <mergeCell ref="A32:A33"/>
    <mergeCell ref="A28:A29"/>
    <mergeCell ref="A30:A31"/>
    <mergeCell ref="I34:I35"/>
    <mergeCell ref="E26:E27"/>
    <mergeCell ref="C26:C27"/>
    <mergeCell ref="B32:B33"/>
    <mergeCell ref="C32:C33"/>
    <mergeCell ref="C28:C29"/>
    <mergeCell ref="B30:B31"/>
    <mergeCell ref="C30:C31"/>
    <mergeCell ref="I3:J3"/>
    <mergeCell ref="F42:F43"/>
    <mergeCell ref="H42:H43"/>
    <mergeCell ref="F40:F41"/>
    <mergeCell ref="F38:F39"/>
    <mergeCell ref="H38:H39"/>
    <mergeCell ref="H4:H5"/>
    <mergeCell ref="G4:G5"/>
    <mergeCell ref="H40:H41"/>
    <mergeCell ref="F34:F35"/>
    <mergeCell ref="F75:F76"/>
    <mergeCell ref="F77:F78"/>
    <mergeCell ref="H75:H76"/>
    <mergeCell ref="H77:H78"/>
    <mergeCell ref="F73:F74"/>
    <mergeCell ref="F69:F70"/>
    <mergeCell ref="A59:A60"/>
    <mergeCell ref="H69:H70"/>
    <mergeCell ref="H73:H74"/>
    <mergeCell ref="C59:C60"/>
    <mergeCell ref="F64:F65"/>
    <mergeCell ref="G64:G65"/>
    <mergeCell ref="H64:H65"/>
    <mergeCell ref="F58:F59"/>
    <mergeCell ref="H58:H59"/>
    <mergeCell ref="F60:F61"/>
    <mergeCell ref="J60:J61"/>
    <mergeCell ref="J62:J63"/>
    <mergeCell ref="F66:F67"/>
    <mergeCell ref="H66:H67"/>
    <mergeCell ref="I60:I61"/>
    <mergeCell ref="F62:F63"/>
    <mergeCell ref="I62:I63"/>
    <mergeCell ref="H62:H63"/>
    <mergeCell ref="G62:G63"/>
    <mergeCell ref="I64:I65"/>
    <mergeCell ref="G60:G61"/>
    <mergeCell ref="H60:H61"/>
    <mergeCell ref="H54:H55"/>
    <mergeCell ref="F54:F55"/>
    <mergeCell ref="F56:F57"/>
    <mergeCell ref="H56:H57"/>
    <mergeCell ref="C40:C41"/>
    <mergeCell ref="C42:C43"/>
    <mergeCell ref="A42:A43"/>
    <mergeCell ref="B42:B43"/>
    <mergeCell ref="A46:A47"/>
    <mergeCell ref="C46:C47"/>
    <mergeCell ref="A44:A45"/>
    <mergeCell ref="B44:B45"/>
    <mergeCell ref="C44:C45"/>
    <mergeCell ref="F46:F47"/>
    <mergeCell ref="E40:E41"/>
    <mergeCell ref="D40:D41"/>
    <mergeCell ref="D42:D43"/>
    <mergeCell ref="E42:E43"/>
    <mergeCell ref="A36:A37"/>
    <mergeCell ref="A38:A39"/>
    <mergeCell ref="A40:A41"/>
    <mergeCell ref="C36:C37"/>
    <mergeCell ref="C38:C39"/>
    <mergeCell ref="F44:F45"/>
    <mergeCell ref="B40:B41"/>
    <mergeCell ref="H50:H51"/>
    <mergeCell ref="F50:F51"/>
    <mergeCell ref="H52:H53"/>
    <mergeCell ref="F52:F53"/>
    <mergeCell ref="H48:H49"/>
    <mergeCell ref="F48:F49"/>
    <mergeCell ref="H44:H45"/>
    <mergeCell ref="H46:H47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rowBreaks count="1" manualBreakCount="1">
    <brk id="41" max="9" man="1"/>
  </rowBreaks>
  <ignoredErrors>
    <ignoredError sqref="I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3"/>
  <sheetViews>
    <sheetView showGridLines="0" tabSelected="1" zoomScaleSheetLayoutView="100" zoomScalePageLayoutView="0" workbookViewId="0" topLeftCell="A1">
      <selection activeCell="L61" sqref="L61"/>
    </sheetView>
  </sheetViews>
  <sheetFormatPr defaultColWidth="9.796875" defaultRowHeight="15"/>
  <cols>
    <col min="1" max="1" width="18.796875" style="64" customWidth="1"/>
    <col min="2" max="2" width="15.296875" style="64" customWidth="1"/>
    <col min="3" max="3" width="14.69921875" style="65" customWidth="1"/>
    <col min="4" max="4" width="13.09765625" style="64" customWidth="1"/>
    <col min="5" max="5" width="13.296875" style="64" customWidth="1"/>
    <col min="6" max="6" width="19.8984375" style="64" customWidth="1"/>
    <col min="7" max="8" width="15.796875" style="64" customWidth="1"/>
    <col min="9" max="9" width="10.3984375" style="64" customWidth="1"/>
    <col min="10" max="10" width="13" style="64" customWidth="1"/>
    <col min="11" max="16384" width="9.796875" style="64" customWidth="1"/>
  </cols>
  <sheetData>
    <row r="1" spans="3:6" s="71" customFormat="1" ht="20.25">
      <c r="C1" s="72"/>
      <c r="E1" s="84" t="s">
        <v>174</v>
      </c>
      <c r="F1" s="85" t="s">
        <v>6</v>
      </c>
    </row>
    <row r="2" spans="1:7" s="71" customFormat="1" ht="21">
      <c r="A2" s="73"/>
      <c r="C2" s="72"/>
      <c r="E2" s="86" t="s">
        <v>159</v>
      </c>
      <c r="F2" s="87" t="s">
        <v>170</v>
      </c>
      <c r="G2" s="74"/>
    </row>
    <row r="3" spans="1:10" s="71" customFormat="1" ht="16.5">
      <c r="A3" s="80"/>
      <c r="B3" s="80"/>
      <c r="C3" s="81"/>
      <c r="D3" s="80"/>
      <c r="E3" s="91" t="s">
        <v>172</v>
      </c>
      <c r="F3" s="82" t="s">
        <v>173</v>
      </c>
      <c r="G3" s="80"/>
      <c r="H3" s="80"/>
      <c r="I3" s="199" t="s">
        <v>171</v>
      </c>
      <c r="J3" s="199"/>
    </row>
    <row r="4" spans="1:10" s="75" customFormat="1" ht="19.5" customHeight="1">
      <c r="A4" s="192" t="s">
        <v>11</v>
      </c>
      <c r="B4" s="190" t="s">
        <v>164</v>
      </c>
      <c r="C4" s="183" t="s">
        <v>165</v>
      </c>
      <c r="D4" s="76" t="s">
        <v>1</v>
      </c>
      <c r="E4" s="79" t="s">
        <v>2</v>
      </c>
      <c r="F4" s="192" t="s">
        <v>12</v>
      </c>
      <c r="G4" s="190" t="s">
        <v>164</v>
      </c>
      <c r="H4" s="190" t="s">
        <v>166</v>
      </c>
      <c r="I4" s="76" t="s">
        <v>1</v>
      </c>
      <c r="J4" s="79" t="s">
        <v>2</v>
      </c>
    </row>
    <row r="5" spans="1:10" s="75" customFormat="1" ht="19.5" customHeight="1">
      <c r="A5" s="193"/>
      <c r="B5" s="191"/>
      <c r="C5" s="184"/>
      <c r="D5" s="76" t="s">
        <v>3</v>
      </c>
      <c r="E5" s="76" t="s">
        <v>4</v>
      </c>
      <c r="F5" s="193"/>
      <c r="G5" s="191"/>
      <c r="H5" s="191"/>
      <c r="I5" s="76" t="s">
        <v>3</v>
      </c>
      <c r="J5" s="76" t="s">
        <v>4</v>
      </c>
    </row>
    <row r="6" spans="1:10" ht="19.5" customHeight="1">
      <c r="A6" s="130" t="s">
        <v>103</v>
      </c>
      <c r="B6" s="120">
        <f>SUM(B7:B15)</f>
        <v>1469310000000</v>
      </c>
      <c r="C6" s="131">
        <f>SUM(C7:C15)</f>
        <v>1522158425288</v>
      </c>
      <c r="D6" s="120">
        <f aca="true" t="shared" si="0" ref="D6:D22">IF(C6-B6&gt;0,ABS(C6-B6),"                －")</f>
        <v>52848425288</v>
      </c>
      <c r="E6" s="121"/>
      <c r="F6" s="119" t="s">
        <v>104</v>
      </c>
      <c r="G6" s="120">
        <v>15365125000</v>
      </c>
      <c r="H6" s="120">
        <v>14788988451</v>
      </c>
      <c r="I6" s="120"/>
      <c r="J6" s="121">
        <f aca="true" t="shared" si="1" ref="J6:J20">IF(H6-G6&lt;0,ABS(H6-G6),"                …")</f>
        <v>576136549</v>
      </c>
    </row>
    <row r="7" spans="1:10" ht="19.5" customHeight="1">
      <c r="A7" s="122" t="s">
        <v>105</v>
      </c>
      <c r="B7" s="92">
        <v>818440200000</v>
      </c>
      <c r="C7" s="93">
        <v>869618064190</v>
      </c>
      <c r="D7" s="92">
        <f t="shared" si="0"/>
        <v>51177864190</v>
      </c>
      <c r="E7" s="89"/>
      <c r="F7" s="122" t="s">
        <v>106</v>
      </c>
      <c r="G7" s="92">
        <v>23487133000</v>
      </c>
      <c r="H7" s="92">
        <v>22100981228</v>
      </c>
      <c r="I7" s="92"/>
      <c r="J7" s="89">
        <f t="shared" si="1"/>
        <v>1386151772</v>
      </c>
    </row>
    <row r="8" spans="1:10" ht="19.5" customHeight="1">
      <c r="A8" s="122" t="s">
        <v>107</v>
      </c>
      <c r="B8" s="92">
        <v>12516000000</v>
      </c>
      <c r="C8" s="93">
        <v>23365437493</v>
      </c>
      <c r="D8" s="92">
        <f t="shared" si="0"/>
        <v>10849437493</v>
      </c>
      <c r="E8" s="89"/>
      <c r="F8" s="122" t="s">
        <v>108</v>
      </c>
      <c r="G8" s="92">
        <v>3462643000</v>
      </c>
      <c r="H8" s="92">
        <v>3276229186</v>
      </c>
      <c r="I8" s="92"/>
      <c r="J8" s="89">
        <f t="shared" si="1"/>
        <v>186413814</v>
      </c>
    </row>
    <row r="9" spans="1:10" ht="19.5" customHeight="1">
      <c r="A9" s="122" t="s">
        <v>109</v>
      </c>
      <c r="B9" s="92">
        <v>115300000000</v>
      </c>
      <c r="C9" s="93">
        <v>114956843201</v>
      </c>
      <c r="D9" s="92"/>
      <c r="E9" s="89">
        <f>IF(C9-B9&lt;0,ABS(C9-B9),"                －")</f>
        <v>343156799</v>
      </c>
      <c r="F9" s="122" t="s">
        <v>110</v>
      </c>
      <c r="G9" s="92">
        <v>21638318000</v>
      </c>
      <c r="H9" s="92">
        <v>20778725287</v>
      </c>
      <c r="I9" s="92"/>
      <c r="J9" s="89">
        <f t="shared" si="1"/>
        <v>859592713</v>
      </c>
    </row>
    <row r="10" spans="1:10" ht="19.5" customHeight="1">
      <c r="A10" s="122" t="s">
        <v>111</v>
      </c>
      <c r="B10" s="92">
        <v>167533000000</v>
      </c>
      <c r="C10" s="93">
        <v>160620661257</v>
      </c>
      <c r="D10" s="92"/>
      <c r="E10" s="89">
        <f>IF(C10-B10&lt;0,ABS(C10-B10),"                －")</f>
        <v>6912338743</v>
      </c>
      <c r="F10" s="122" t="s">
        <v>112</v>
      </c>
      <c r="G10" s="92">
        <v>28191043000</v>
      </c>
      <c r="H10" s="92">
        <v>28119006646</v>
      </c>
      <c r="I10" s="92"/>
      <c r="J10" s="89">
        <f t="shared" si="1"/>
        <v>72036354</v>
      </c>
    </row>
    <row r="11" spans="1:10" ht="19.5" customHeight="1">
      <c r="A11" s="122" t="s">
        <v>113</v>
      </c>
      <c r="B11" s="92">
        <v>97699800000</v>
      </c>
      <c r="C11" s="93">
        <v>89967009768</v>
      </c>
      <c r="D11" s="92"/>
      <c r="E11" s="89">
        <f aca="true" t="shared" si="2" ref="E11:E19">IF(C11-B11&lt;0,ABS(C11-B11),"                －")</f>
        <v>7732790232</v>
      </c>
      <c r="F11" s="122" t="s">
        <v>114</v>
      </c>
      <c r="G11" s="92">
        <v>2142953000</v>
      </c>
      <c r="H11" s="92">
        <v>2059864894</v>
      </c>
      <c r="I11" s="92"/>
      <c r="J11" s="89">
        <f t="shared" si="1"/>
        <v>83088106</v>
      </c>
    </row>
    <row r="12" spans="1:10" ht="19.5" customHeight="1">
      <c r="A12" s="122" t="s">
        <v>115</v>
      </c>
      <c r="B12" s="92">
        <v>4004000000</v>
      </c>
      <c r="C12" s="93">
        <v>4190421436</v>
      </c>
      <c r="D12" s="92">
        <f t="shared" si="0"/>
        <v>186421436</v>
      </c>
      <c r="E12" s="89"/>
      <c r="F12" s="122" t="s">
        <v>116</v>
      </c>
      <c r="G12" s="92">
        <v>83746430000</v>
      </c>
      <c r="H12" s="92">
        <v>80404868162</v>
      </c>
      <c r="I12" s="92"/>
      <c r="J12" s="89">
        <f t="shared" si="1"/>
        <v>3341561838</v>
      </c>
    </row>
    <row r="13" spans="1:10" ht="19.5" customHeight="1">
      <c r="A13" s="122" t="s">
        <v>117</v>
      </c>
      <c r="B13" s="92">
        <v>1811000000</v>
      </c>
      <c r="C13" s="93">
        <v>2316766656</v>
      </c>
      <c r="D13" s="92">
        <f t="shared" si="0"/>
        <v>505766656</v>
      </c>
      <c r="E13" s="89"/>
      <c r="F13" s="122" t="s">
        <v>118</v>
      </c>
      <c r="G13" s="92">
        <v>24326123000</v>
      </c>
      <c r="H13" s="92">
        <v>22495389959</v>
      </c>
      <c r="I13" s="92"/>
      <c r="J13" s="89">
        <f t="shared" si="1"/>
        <v>1830733041</v>
      </c>
    </row>
    <row r="14" spans="1:10" ht="19.5" customHeight="1">
      <c r="A14" s="122" t="s">
        <v>119</v>
      </c>
      <c r="B14" s="92">
        <v>215492000000</v>
      </c>
      <c r="C14" s="93">
        <v>221514806788</v>
      </c>
      <c r="D14" s="92">
        <f t="shared" si="0"/>
        <v>6022806788</v>
      </c>
      <c r="E14" s="89"/>
      <c r="F14" s="122" t="s">
        <v>120</v>
      </c>
      <c r="G14" s="92">
        <v>319275184000</v>
      </c>
      <c r="H14" s="92">
        <v>312575856980</v>
      </c>
      <c r="I14" s="92"/>
      <c r="J14" s="89">
        <f t="shared" si="1"/>
        <v>6699327020</v>
      </c>
    </row>
    <row r="15" spans="1:10" ht="19.5" customHeight="1">
      <c r="A15" s="122" t="s">
        <v>121</v>
      </c>
      <c r="B15" s="92">
        <v>36514000000</v>
      </c>
      <c r="C15" s="93">
        <v>35608414499</v>
      </c>
      <c r="D15" s="92"/>
      <c r="E15" s="89">
        <f t="shared" si="2"/>
        <v>905585501</v>
      </c>
      <c r="F15" s="122" t="s">
        <v>122</v>
      </c>
      <c r="G15" s="92">
        <v>184061847000</v>
      </c>
      <c r="H15" s="92">
        <v>170864352838</v>
      </c>
      <c r="I15" s="92"/>
      <c r="J15" s="89">
        <f t="shared" si="1"/>
        <v>13197494162</v>
      </c>
    </row>
    <row r="16" spans="1:10" ht="19.5" customHeight="1">
      <c r="A16" s="122" t="s">
        <v>123</v>
      </c>
      <c r="B16" s="92">
        <v>20862414000</v>
      </c>
      <c r="C16" s="93">
        <v>31450835583</v>
      </c>
      <c r="D16" s="92">
        <f t="shared" si="0"/>
        <v>10588421583</v>
      </c>
      <c r="E16" s="89"/>
      <c r="F16" s="122" t="s">
        <v>124</v>
      </c>
      <c r="G16" s="92">
        <v>240739464000</v>
      </c>
      <c r="H16" s="92">
        <v>232803039131</v>
      </c>
      <c r="I16" s="92"/>
      <c r="J16" s="89">
        <f t="shared" si="1"/>
        <v>7936424869</v>
      </c>
    </row>
    <row r="17" spans="1:10" ht="19.5" customHeight="1">
      <c r="A17" s="122" t="s">
        <v>125</v>
      </c>
      <c r="B17" s="92">
        <v>78116422000</v>
      </c>
      <c r="C17" s="93">
        <v>88567866920</v>
      </c>
      <c r="D17" s="92">
        <f t="shared" si="0"/>
        <v>10451444920</v>
      </c>
      <c r="E17" s="89"/>
      <c r="F17" s="122" t="s">
        <v>126</v>
      </c>
      <c r="G17" s="92">
        <v>31582409000</v>
      </c>
      <c r="H17" s="92">
        <v>30683079933</v>
      </c>
      <c r="I17" s="92"/>
      <c r="J17" s="89">
        <f t="shared" si="1"/>
        <v>899329067</v>
      </c>
    </row>
    <row r="18" spans="1:10" ht="19.5" customHeight="1">
      <c r="A18" s="122" t="s">
        <v>127</v>
      </c>
      <c r="B18" s="92">
        <v>37340385000</v>
      </c>
      <c r="C18" s="93">
        <v>20483496186</v>
      </c>
      <c r="D18" s="92"/>
      <c r="E18" s="89">
        <f t="shared" si="2"/>
        <v>16856888814</v>
      </c>
      <c r="F18" s="122" t="s">
        <v>128</v>
      </c>
      <c r="G18" s="92">
        <v>53244465000</v>
      </c>
      <c r="H18" s="92">
        <v>50267802261</v>
      </c>
      <c r="I18" s="92"/>
      <c r="J18" s="89">
        <f t="shared" si="1"/>
        <v>2976662739</v>
      </c>
    </row>
    <row r="19" spans="1:10" ht="19.5" customHeight="1">
      <c r="A19" s="122" t="s">
        <v>129</v>
      </c>
      <c r="B19" s="92">
        <v>224406799000</v>
      </c>
      <c r="C19" s="93">
        <v>206959873326</v>
      </c>
      <c r="D19" s="92"/>
      <c r="E19" s="89">
        <f t="shared" si="2"/>
        <v>17446925674</v>
      </c>
      <c r="F19" s="122" t="s">
        <v>130</v>
      </c>
      <c r="G19" s="92">
        <v>109880935000</v>
      </c>
      <c r="H19" s="92">
        <v>80978958380</v>
      </c>
      <c r="I19" s="92"/>
      <c r="J19" s="89">
        <f t="shared" si="1"/>
        <v>28901976620</v>
      </c>
    </row>
    <row r="20" spans="1:10" ht="19.5" customHeight="1">
      <c r="A20" s="122" t="s">
        <v>131</v>
      </c>
      <c r="B20" s="92"/>
      <c r="C20" s="93">
        <v>1830474</v>
      </c>
      <c r="D20" s="92">
        <f t="shared" si="0"/>
        <v>1830474</v>
      </c>
      <c r="E20" s="89"/>
      <c r="F20" s="123" t="s">
        <v>132</v>
      </c>
      <c r="G20" s="92">
        <v>123524594000</v>
      </c>
      <c r="H20" s="92">
        <v>123018600073</v>
      </c>
      <c r="I20" s="92"/>
      <c r="J20" s="89">
        <f t="shared" si="1"/>
        <v>505993927</v>
      </c>
    </row>
    <row r="21" spans="1:10" ht="19.5" customHeight="1">
      <c r="A21" s="122" t="s">
        <v>133</v>
      </c>
      <c r="B21" s="92">
        <v>11415384000</v>
      </c>
      <c r="C21" s="93">
        <v>13572615295.13</v>
      </c>
      <c r="D21" s="92">
        <f t="shared" si="0"/>
        <v>2157231295.129999</v>
      </c>
      <c r="E21" s="89"/>
      <c r="F21" s="122" t="s">
        <v>134</v>
      </c>
      <c r="G21" s="92">
        <v>115105000</v>
      </c>
      <c r="H21" s="92">
        <v>92951352</v>
      </c>
      <c r="I21" s="92"/>
      <c r="J21" s="89">
        <f aca="true" t="shared" si="3" ref="J21:J29">IF(H21-G21&lt;0,ABS(H21-G21),"                …")</f>
        <v>22153648</v>
      </c>
    </row>
    <row r="22" spans="1:10" ht="17.25" customHeight="1">
      <c r="A22" s="187" t="s">
        <v>135</v>
      </c>
      <c r="B22" s="185">
        <f>B6+B16+B17+B18+B19+B20+B21</f>
        <v>1841451404000</v>
      </c>
      <c r="C22" s="189">
        <f>C6+C16+C17+C18+C19+C20+C21</f>
        <v>1883194943072.13</v>
      </c>
      <c r="D22" s="185">
        <f t="shared" si="0"/>
        <v>41743539072.12988</v>
      </c>
      <c r="E22" s="186"/>
      <c r="F22" s="122" t="s">
        <v>136</v>
      </c>
      <c r="G22" s="92">
        <v>1617250000</v>
      </c>
      <c r="H22" s="92">
        <v>1601231912</v>
      </c>
      <c r="I22" s="92"/>
      <c r="J22" s="89">
        <f t="shared" si="3"/>
        <v>16018088</v>
      </c>
    </row>
    <row r="23" spans="1:10" ht="19.5" customHeight="1">
      <c r="A23" s="187"/>
      <c r="B23" s="185"/>
      <c r="C23" s="189"/>
      <c r="D23" s="185"/>
      <c r="E23" s="186"/>
      <c r="F23" s="122" t="s">
        <v>137</v>
      </c>
      <c r="G23" s="92">
        <v>2721300000</v>
      </c>
      <c r="H23" s="92">
        <v>2610477607</v>
      </c>
      <c r="I23" s="92"/>
      <c r="J23" s="89">
        <f t="shared" si="3"/>
        <v>110822393</v>
      </c>
    </row>
    <row r="24" spans="1:10" ht="19.5" customHeight="1">
      <c r="A24" s="113" t="s">
        <v>7</v>
      </c>
      <c r="B24" s="92"/>
      <c r="C24" s="93">
        <v>25052396079.5</v>
      </c>
      <c r="D24" s="92"/>
      <c r="E24" s="89"/>
      <c r="F24" s="122" t="s">
        <v>138</v>
      </c>
      <c r="G24" s="92">
        <v>121904503000</v>
      </c>
      <c r="H24" s="92">
        <v>118231354394</v>
      </c>
      <c r="I24" s="92"/>
      <c r="J24" s="89">
        <f t="shared" si="3"/>
        <v>3673148606</v>
      </c>
    </row>
    <row r="25" spans="1:10" s="66" customFormat="1" ht="19.5" customHeight="1">
      <c r="A25" s="113" t="s">
        <v>13</v>
      </c>
      <c r="B25" s="92"/>
      <c r="C25" s="93">
        <v>11920</v>
      </c>
      <c r="D25" s="95"/>
      <c r="E25" s="98"/>
      <c r="F25" s="122" t="s">
        <v>139</v>
      </c>
      <c r="G25" s="92">
        <v>209936869000</v>
      </c>
      <c r="H25" s="92">
        <v>207923761370</v>
      </c>
      <c r="I25" s="92"/>
      <c r="J25" s="89">
        <f t="shared" si="3"/>
        <v>2013107630</v>
      </c>
    </row>
    <row r="26" spans="1:10" s="66" customFormat="1" ht="19.5" customHeight="1">
      <c r="A26" s="113" t="s">
        <v>160</v>
      </c>
      <c r="B26" s="92"/>
      <c r="C26" s="93">
        <v>2984443191.81</v>
      </c>
      <c r="D26" s="95"/>
      <c r="E26" s="98"/>
      <c r="F26" s="122" t="s">
        <v>140</v>
      </c>
      <c r="G26" s="92">
        <v>4646513000</v>
      </c>
      <c r="H26" s="92">
        <v>4072706316</v>
      </c>
      <c r="I26" s="92"/>
      <c r="J26" s="89">
        <f t="shared" si="3"/>
        <v>573806684</v>
      </c>
    </row>
    <row r="27" spans="1:10" s="66" customFormat="1" ht="19.5" customHeight="1">
      <c r="A27" s="187" t="s">
        <v>141</v>
      </c>
      <c r="B27" s="132"/>
      <c r="C27" s="189">
        <f>SUM(C24:C26)</f>
        <v>28036851191.31</v>
      </c>
      <c r="D27" s="95" t="s">
        <v>0</v>
      </c>
      <c r="E27" s="96"/>
      <c r="F27" s="122" t="s">
        <v>142</v>
      </c>
      <c r="G27" s="92">
        <v>18889169000</v>
      </c>
      <c r="H27" s="92">
        <v>17434788939</v>
      </c>
      <c r="I27" s="92"/>
      <c r="J27" s="89">
        <f t="shared" si="3"/>
        <v>1454380061</v>
      </c>
    </row>
    <row r="28" spans="1:10" s="66" customFormat="1" ht="16.5" customHeight="1">
      <c r="A28" s="187"/>
      <c r="B28" s="132"/>
      <c r="C28" s="189"/>
      <c r="D28" s="95" t="s">
        <v>0</v>
      </c>
      <c r="E28" s="96"/>
      <c r="F28" s="122" t="s">
        <v>143</v>
      </c>
      <c r="G28" s="92">
        <v>14334294000</v>
      </c>
      <c r="H28" s="92">
        <v>13065174794</v>
      </c>
      <c r="I28" s="92"/>
      <c r="J28" s="89">
        <f t="shared" si="3"/>
        <v>1269119206</v>
      </c>
    </row>
    <row r="29" spans="1:10" ht="19.5" customHeight="1">
      <c r="A29" s="115" t="s">
        <v>144</v>
      </c>
      <c r="B29" s="103"/>
      <c r="C29" s="93">
        <v>9215662393</v>
      </c>
      <c r="D29" s="99"/>
      <c r="E29" s="89"/>
      <c r="F29" s="122" t="s">
        <v>145</v>
      </c>
      <c r="G29" s="92">
        <v>50209803000</v>
      </c>
      <c r="H29" s="92">
        <v>49639570323</v>
      </c>
      <c r="I29" s="92"/>
      <c r="J29" s="89">
        <f t="shared" si="3"/>
        <v>570232677</v>
      </c>
    </row>
    <row r="30" spans="1:10" ht="19.5" customHeight="1">
      <c r="A30" s="188" t="s">
        <v>175</v>
      </c>
      <c r="B30" s="211">
        <v>19853000000</v>
      </c>
      <c r="C30" s="182">
        <v>19996219905</v>
      </c>
      <c r="D30" s="209">
        <f>IF(C30-B30&gt;0,ABS(C30-B30),"                －")</f>
        <v>143219905</v>
      </c>
      <c r="E30" s="205"/>
      <c r="F30" s="122" t="s">
        <v>146</v>
      </c>
      <c r="G30" s="92">
        <v>1431812000</v>
      </c>
      <c r="H30" s="92">
        <v>1422018325</v>
      </c>
      <c r="I30" s="92"/>
      <c r="J30" s="89">
        <f aca="true" t="shared" si="4" ref="J30:J35">IF(H30-G30&lt;0,ABS(H30-G30),"                …")</f>
        <v>9793675</v>
      </c>
    </row>
    <row r="31" spans="1:10" ht="19.5" customHeight="1">
      <c r="A31" s="188"/>
      <c r="B31" s="211"/>
      <c r="C31" s="182"/>
      <c r="D31" s="209"/>
      <c r="E31" s="205"/>
      <c r="F31" s="197" t="s">
        <v>148</v>
      </c>
      <c r="G31" s="196">
        <v>117776460000</v>
      </c>
      <c r="H31" s="196">
        <v>115124224567</v>
      </c>
      <c r="I31" s="92"/>
      <c r="J31" s="205">
        <f t="shared" si="4"/>
        <v>2652235433</v>
      </c>
    </row>
    <row r="32" spans="1:10" ht="19.5" customHeight="1">
      <c r="A32" s="187" t="s">
        <v>147</v>
      </c>
      <c r="B32" s="185"/>
      <c r="C32" s="189">
        <f>SUM(C29:C31)</f>
        <v>29211882298</v>
      </c>
      <c r="D32" s="77"/>
      <c r="E32" s="78"/>
      <c r="F32" s="197"/>
      <c r="G32" s="196"/>
      <c r="H32" s="196"/>
      <c r="I32" s="92"/>
      <c r="J32" s="205"/>
    </row>
    <row r="33" spans="1:10" ht="19.5" customHeight="1">
      <c r="A33" s="187"/>
      <c r="B33" s="185"/>
      <c r="C33" s="189"/>
      <c r="D33" s="92"/>
      <c r="E33" s="89"/>
      <c r="F33" s="122" t="s">
        <v>149</v>
      </c>
      <c r="G33" s="92">
        <v>162537889000</v>
      </c>
      <c r="H33" s="92">
        <v>161380006462</v>
      </c>
      <c r="I33" s="92"/>
      <c r="J33" s="89">
        <f t="shared" si="4"/>
        <v>1157882538</v>
      </c>
    </row>
    <row r="34" spans="1:10" ht="19.5" customHeight="1">
      <c r="A34" s="116" t="s">
        <v>59</v>
      </c>
      <c r="B34" s="83">
        <v>206544543000</v>
      </c>
      <c r="C34" s="93">
        <v>83006555675</v>
      </c>
      <c r="D34" s="150"/>
      <c r="E34" s="151">
        <f>IF(C34-B34&lt;0,ABS(C34-B34),"                －")</f>
        <v>123537987325</v>
      </c>
      <c r="F34" s="122" t="s">
        <v>151</v>
      </c>
      <c r="G34" s="92">
        <v>2000000000</v>
      </c>
      <c r="H34" s="92">
        <v>677000000</v>
      </c>
      <c r="I34" s="92"/>
      <c r="J34" s="89">
        <f t="shared" si="4"/>
        <v>1323000000</v>
      </c>
    </row>
    <row r="35" spans="1:10" ht="19.5" customHeight="1">
      <c r="A35" s="116" t="s">
        <v>150</v>
      </c>
      <c r="B35" s="83"/>
      <c r="C35" s="93">
        <v>8985389029</v>
      </c>
      <c r="D35" s="92"/>
      <c r="E35" s="89"/>
      <c r="F35" s="122" t="s">
        <v>152</v>
      </c>
      <c r="G35" s="92">
        <v>1206314000</v>
      </c>
      <c r="H35" s="92"/>
      <c r="I35" s="92"/>
      <c r="J35" s="89">
        <f t="shared" si="4"/>
        <v>1206314000</v>
      </c>
    </row>
    <row r="36" spans="1:10" ht="18.75" customHeight="1">
      <c r="A36" s="181" t="s">
        <v>161</v>
      </c>
      <c r="B36" s="101"/>
      <c r="C36" s="182">
        <v>506570915</v>
      </c>
      <c r="D36" s="92"/>
      <c r="E36" s="89"/>
      <c r="F36" s="112"/>
      <c r="G36" s="101"/>
      <c r="H36" s="101"/>
      <c r="I36" s="101"/>
      <c r="J36" s="100"/>
    </row>
    <row r="37" spans="1:10" ht="18.75" customHeight="1">
      <c r="A37" s="181"/>
      <c r="B37" s="103"/>
      <c r="C37" s="182"/>
      <c r="D37" s="92"/>
      <c r="E37" s="89"/>
      <c r="F37" s="112"/>
      <c r="G37" s="124"/>
      <c r="H37" s="124"/>
      <c r="I37" s="124"/>
      <c r="J37" s="125"/>
    </row>
    <row r="38" spans="1:10" ht="18.75" customHeight="1">
      <c r="A38" s="181" t="s">
        <v>154</v>
      </c>
      <c r="B38" s="103"/>
      <c r="C38" s="182">
        <v>2495116350</v>
      </c>
      <c r="D38" s="92"/>
      <c r="E38" s="89"/>
      <c r="F38" s="126" t="s">
        <v>153</v>
      </c>
      <c r="G38" s="95">
        <f>SUM(G1:G35)</f>
        <v>1973995947000</v>
      </c>
      <c r="H38" s="95">
        <f>SUM(H1:H35)</f>
        <v>1888491009770</v>
      </c>
      <c r="I38" s="95"/>
      <c r="J38" s="96">
        <f>SUM(J6:J35)</f>
        <v>85504937230</v>
      </c>
    </row>
    <row r="39" spans="1:10" ht="18.75" customHeight="1">
      <c r="A39" s="181"/>
      <c r="B39" s="103"/>
      <c r="C39" s="182"/>
      <c r="D39" s="92"/>
      <c r="E39" s="89"/>
      <c r="F39" s="126"/>
      <c r="G39" s="95"/>
      <c r="H39" s="95"/>
      <c r="I39" s="95"/>
      <c r="J39" s="96"/>
    </row>
    <row r="40" spans="1:10" ht="18.75" customHeight="1">
      <c r="A40" s="181" t="s">
        <v>175</v>
      </c>
      <c r="B40" s="211">
        <v>9969800000</v>
      </c>
      <c r="C40" s="182">
        <v>3000000000</v>
      </c>
      <c r="D40" s="209"/>
      <c r="E40" s="205">
        <f>IF(C40-B40&lt;0,ABS(C40-B40),"                －")</f>
        <v>6969800000</v>
      </c>
      <c r="F40" s="113" t="s">
        <v>14</v>
      </c>
      <c r="G40" s="92"/>
      <c r="H40" s="92">
        <v>31474685137</v>
      </c>
      <c r="I40" s="92"/>
      <c r="J40" s="89"/>
    </row>
    <row r="41" spans="1:10" ht="18.75" customHeight="1">
      <c r="A41" s="181"/>
      <c r="B41" s="211"/>
      <c r="C41" s="182"/>
      <c r="D41" s="209"/>
      <c r="E41" s="205"/>
      <c r="F41" s="114" t="s">
        <v>8</v>
      </c>
      <c r="G41" s="92"/>
      <c r="H41" s="92">
        <v>3916282647.84</v>
      </c>
      <c r="I41" s="92"/>
      <c r="J41" s="89"/>
    </row>
    <row r="42" spans="1:10" ht="15" customHeight="1">
      <c r="A42" s="203" t="s">
        <v>156</v>
      </c>
      <c r="B42" s="103"/>
      <c r="C42" s="189">
        <f>SUM(C34:C41)</f>
        <v>97993631969</v>
      </c>
      <c r="D42" s="92"/>
      <c r="E42" s="89"/>
      <c r="F42" s="187" t="s">
        <v>155</v>
      </c>
      <c r="G42" s="124"/>
      <c r="H42" s="185">
        <f>SUM(H40:H41)</f>
        <v>35390967784.84</v>
      </c>
      <c r="I42" s="124"/>
      <c r="J42" s="125"/>
    </row>
    <row r="43" spans="1:10" ht="15" customHeight="1">
      <c r="A43" s="210"/>
      <c r="B43" s="143"/>
      <c r="C43" s="198"/>
      <c r="D43" s="144"/>
      <c r="E43" s="145"/>
      <c r="F43" s="204"/>
      <c r="G43" s="144"/>
      <c r="H43" s="202"/>
      <c r="I43" s="90"/>
      <c r="J43" s="129"/>
    </row>
    <row r="44" spans="1:10" ht="21" customHeight="1" thickBot="1">
      <c r="A44" s="67"/>
      <c r="B44" s="83"/>
      <c r="C44" s="104"/>
      <c r="D44" s="92"/>
      <c r="E44" s="89"/>
      <c r="F44" s="200" t="s">
        <v>144</v>
      </c>
      <c r="G44" s="92"/>
      <c r="H44" s="207">
        <v>8765401851</v>
      </c>
      <c r="I44" s="77"/>
      <c r="J44" s="78"/>
    </row>
    <row r="45" spans="1:10" ht="12" customHeight="1">
      <c r="A45" s="67"/>
      <c r="B45" s="101"/>
      <c r="C45" s="104"/>
      <c r="D45" s="92"/>
      <c r="E45" s="89"/>
      <c r="F45" s="201"/>
      <c r="G45" s="77"/>
      <c r="H45" s="208"/>
      <c r="I45" s="77"/>
      <c r="J45" s="78"/>
    </row>
    <row r="46" spans="1:10" s="68" customFormat="1" ht="17.25" customHeight="1">
      <c r="A46" s="67"/>
      <c r="B46" s="101"/>
      <c r="C46" s="104"/>
      <c r="D46" s="92"/>
      <c r="E46" s="89"/>
      <c r="F46" s="188" t="s">
        <v>98</v>
      </c>
      <c r="G46" s="196"/>
      <c r="H46" s="196">
        <v>562449483</v>
      </c>
      <c r="I46" s="77"/>
      <c r="J46" s="78"/>
    </row>
    <row r="47" spans="1:10" s="68" customFormat="1" ht="17.25" customHeight="1">
      <c r="A47" s="111"/>
      <c r="B47" s="92"/>
      <c r="C47" s="93"/>
      <c r="D47" s="92"/>
      <c r="E47" s="89"/>
      <c r="F47" s="188"/>
      <c r="G47" s="196"/>
      <c r="H47" s="196"/>
      <c r="I47" s="92"/>
      <c r="J47" s="89"/>
    </row>
    <row r="48" spans="1:10" s="68" customFormat="1" ht="18.75" customHeight="1">
      <c r="A48" s="88"/>
      <c r="B48" s="95"/>
      <c r="C48" s="94"/>
      <c r="D48" s="92"/>
      <c r="E48" s="89"/>
      <c r="F48" s="188" t="s">
        <v>162</v>
      </c>
      <c r="G48" s="196"/>
      <c r="H48" s="196">
        <v>2702213699</v>
      </c>
      <c r="I48" s="92"/>
      <c r="J48" s="89"/>
    </row>
    <row r="49" spans="1:10" s="68" customFormat="1" ht="17.25" customHeight="1">
      <c r="A49" s="111"/>
      <c r="B49" s="92"/>
      <c r="C49" s="93"/>
      <c r="D49" s="92"/>
      <c r="E49" s="89"/>
      <c r="F49" s="188"/>
      <c r="G49" s="196"/>
      <c r="H49" s="196"/>
      <c r="I49" s="92"/>
      <c r="J49" s="89"/>
    </row>
    <row r="50" spans="1:10" s="68" customFormat="1" ht="13.5" customHeight="1">
      <c r="A50" s="111"/>
      <c r="B50" s="92"/>
      <c r="C50" s="93"/>
      <c r="D50" s="92"/>
      <c r="E50" s="89"/>
      <c r="F50" s="188" t="s">
        <v>101</v>
      </c>
      <c r="G50" s="196"/>
      <c r="H50" s="196">
        <v>107670611</v>
      </c>
      <c r="I50" s="92"/>
      <c r="J50" s="89"/>
    </row>
    <row r="51" spans="1:10" s="68" customFormat="1" ht="23.25" customHeight="1">
      <c r="A51" s="111"/>
      <c r="B51" s="92"/>
      <c r="C51" s="93"/>
      <c r="D51" s="92"/>
      <c r="E51" s="89"/>
      <c r="F51" s="188"/>
      <c r="G51" s="196"/>
      <c r="H51" s="196"/>
      <c r="I51" s="92"/>
      <c r="J51" s="89"/>
    </row>
    <row r="52" spans="1:10" s="68" customFormat="1" ht="19.5" customHeight="1">
      <c r="A52" s="133"/>
      <c r="B52" s="95"/>
      <c r="C52" s="105"/>
      <c r="D52" s="103"/>
      <c r="E52" s="102"/>
      <c r="F52" s="188" t="s">
        <v>175</v>
      </c>
      <c r="G52" s="196">
        <v>29822800000</v>
      </c>
      <c r="H52" s="209">
        <v>24074354749</v>
      </c>
      <c r="I52" s="196"/>
      <c r="J52" s="205">
        <f>IF(H52-G52&lt;0,ABS(H52-G52),"                －")</f>
        <v>5748445251</v>
      </c>
    </row>
    <row r="53" spans="1:10" s="68" customFormat="1" ht="15.75" customHeight="1">
      <c r="A53" s="133"/>
      <c r="B53" s="95"/>
      <c r="C53" s="105"/>
      <c r="D53" s="103"/>
      <c r="E53" s="102"/>
      <c r="F53" s="188"/>
      <c r="G53" s="196"/>
      <c r="H53" s="209"/>
      <c r="I53" s="196"/>
      <c r="J53" s="205"/>
    </row>
    <row r="54" spans="1:10" s="68" customFormat="1" ht="18.75" customHeight="1">
      <c r="A54" s="67"/>
      <c r="B54" s="101"/>
      <c r="C54" s="104"/>
      <c r="D54" s="103"/>
      <c r="E54" s="102"/>
      <c r="F54" s="203" t="s">
        <v>163</v>
      </c>
      <c r="G54" s="92"/>
      <c r="H54" s="185">
        <f>SUM(H44:H52)</f>
        <v>36212090393</v>
      </c>
      <c r="I54" s="92"/>
      <c r="J54" s="89"/>
    </row>
    <row r="55" spans="1:10" s="68" customFormat="1" ht="18.75" customHeight="1">
      <c r="A55" s="67"/>
      <c r="B55" s="101"/>
      <c r="C55" s="104"/>
      <c r="D55" s="103"/>
      <c r="E55" s="102"/>
      <c r="F55" s="203"/>
      <c r="G55" s="92"/>
      <c r="H55" s="185"/>
      <c r="I55" s="92"/>
      <c r="J55" s="89"/>
    </row>
    <row r="56" spans="1:10" s="68" customFormat="1" ht="18.75" customHeight="1">
      <c r="A56" s="67"/>
      <c r="B56" s="101"/>
      <c r="C56" s="104"/>
      <c r="D56" s="101"/>
      <c r="E56" s="100"/>
      <c r="F56" s="117"/>
      <c r="G56" s="101"/>
      <c r="H56" s="101"/>
      <c r="I56" s="92"/>
      <c r="J56" s="89"/>
    </row>
    <row r="57" spans="1:10" s="68" customFormat="1" ht="18.75" customHeight="1">
      <c r="A57" s="67"/>
      <c r="B57" s="142"/>
      <c r="C57" s="142"/>
      <c r="D57" s="101"/>
      <c r="E57" s="100"/>
      <c r="F57" s="115" t="s">
        <v>102</v>
      </c>
      <c r="G57" s="92">
        <v>74000000000</v>
      </c>
      <c r="H57" s="92">
        <v>74300000000</v>
      </c>
      <c r="I57" s="150">
        <f>IF(H57-G57&gt;0,ABS(H57-G57),"                －")</f>
        <v>300000000</v>
      </c>
      <c r="J57" s="151"/>
    </row>
    <row r="58" spans="1:10" ht="18.75" customHeight="1">
      <c r="A58" s="67"/>
      <c r="B58" s="142"/>
      <c r="C58" s="142"/>
      <c r="D58" s="101"/>
      <c r="E58" s="100"/>
      <c r="F58" s="115"/>
      <c r="G58" s="92"/>
      <c r="H58" s="92"/>
      <c r="I58" s="95"/>
      <c r="J58" s="96"/>
    </row>
    <row r="59" spans="1:10" ht="23.25" customHeight="1">
      <c r="A59" s="88" t="s">
        <v>72</v>
      </c>
      <c r="B59" s="106"/>
      <c r="C59" s="141">
        <f>C42+C32+C27+C22</f>
        <v>2038437308530.44</v>
      </c>
      <c r="D59" s="101"/>
      <c r="E59" s="100"/>
      <c r="F59" s="88" t="s">
        <v>157</v>
      </c>
      <c r="G59" s="95"/>
      <c r="H59" s="95">
        <f>H54+H42+H38+H57</f>
        <v>2034394067947.84</v>
      </c>
      <c r="I59" s="92"/>
      <c r="J59" s="89"/>
    </row>
    <row r="60" spans="1:12" ht="23.25" customHeight="1">
      <c r="A60" s="140"/>
      <c r="B60" s="106"/>
      <c r="C60" s="141"/>
      <c r="D60" s="101"/>
      <c r="E60" s="100"/>
      <c r="F60" s="113" t="s">
        <v>158</v>
      </c>
      <c r="G60" s="92"/>
      <c r="H60" s="97">
        <v>4043240582.5998535</v>
      </c>
      <c r="I60" s="92"/>
      <c r="J60" s="89"/>
      <c r="L60" s="69"/>
    </row>
    <row r="61" spans="1:10" ht="21.75" customHeight="1">
      <c r="A61" s="67"/>
      <c r="B61" s="101"/>
      <c r="C61" s="104"/>
      <c r="D61" s="101"/>
      <c r="E61" s="100"/>
      <c r="F61" s="113" t="s">
        <v>57</v>
      </c>
      <c r="G61" s="95"/>
      <c r="H61" s="97">
        <v>39440301546.29</v>
      </c>
      <c r="I61" s="99"/>
      <c r="J61" s="89"/>
    </row>
    <row r="62" spans="1:10" s="70" customFormat="1" ht="21.75" customHeight="1">
      <c r="A62" s="134"/>
      <c r="B62" s="107"/>
      <c r="C62" s="135"/>
      <c r="D62" s="107"/>
      <c r="E62" s="136"/>
      <c r="F62" s="194" t="s">
        <v>167</v>
      </c>
      <c r="G62" s="95"/>
      <c r="H62" s="195">
        <v>-59800147150</v>
      </c>
      <c r="I62" s="99"/>
      <c r="J62" s="89"/>
    </row>
    <row r="63" spans="1:10" ht="18.75" customHeight="1">
      <c r="A63" s="67"/>
      <c r="B63" s="101"/>
      <c r="C63" s="104"/>
      <c r="D63" s="101"/>
      <c r="E63" s="100"/>
      <c r="F63" s="194"/>
      <c r="G63" s="108"/>
      <c r="H63" s="195"/>
      <c r="I63" s="92"/>
      <c r="J63" s="89"/>
    </row>
    <row r="64" spans="1:10" ht="20.25" customHeight="1">
      <c r="A64" s="67"/>
      <c r="B64" s="101"/>
      <c r="C64" s="104"/>
      <c r="D64" s="101"/>
      <c r="E64" s="100"/>
      <c r="F64" s="194" t="s">
        <v>168</v>
      </c>
      <c r="G64" s="92"/>
      <c r="H64" s="206">
        <v>24267912067</v>
      </c>
      <c r="I64" s="92"/>
      <c r="J64" s="89"/>
    </row>
    <row r="65" spans="1:10" ht="15.75" customHeight="1">
      <c r="A65" s="67"/>
      <c r="B65" s="101"/>
      <c r="C65" s="104"/>
      <c r="D65" s="101"/>
      <c r="E65" s="100"/>
      <c r="F65" s="194"/>
      <c r="G65" s="92"/>
      <c r="H65" s="206"/>
      <c r="I65" s="92"/>
      <c r="J65" s="89"/>
    </row>
    <row r="66" spans="1:10" ht="18.75" customHeight="1">
      <c r="A66" s="88"/>
      <c r="B66" s="92"/>
      <c r="C66" s="94"/>
      <c r="D66" s="92"/>
      <c r="E66" s="89"/>
      <c r="F66" s="194" t="s">
        <v>169</v>
      </c>
      <c r="G66" s="92"/>
      <c r="H66" s="195">
        <v>2673115219.300003</v>
      </c>
      <c r="I66" s="92"/>
      <c r="J66" s="89"/>
    </row>
    <row r="67" spans="1:10" ht="15.75" customHeight="1">
      <c r="A67" s="88"/>
      <c r="B67" s="92"/>
      <c r="C67" s="94"/>
      <c r="D67" s="92"/>
      <c r="E67" s="89"/>
      <c r="F67" s="194"/>
      <c r="G67" s="92"/>
      <c r="H67" s="195"/>
      <c r="I67" s="92"/>
      <c r="J67" s="89"/>
    </row>
    <row r="68" spans="1:10" ht="33.75" customHeight="1">
      <c r="A68" s="88"/>
      <c r="B68" s="92"/>
      <c r="C68" s="94"/>
      <c r="D68" s="92"/>
      <c r="E68" s="89"/>
      <c r="F68" s="118" t="s">
        <v>176</v>
      </c>
      <c r="G68" s="92"/>
      <c r="H68" s="97">
        <v>5449488802</v>
      </c>
      <c r="I68" s="92"/>
      <c r="J68" s="89"/>
    </row>
    <row r="69" spans="1:10" ht="16.5">
      <c r="A69" s="88"/>
      <c r="B69" s="92"/>
      <c r="C69" s="94"/>
      <c r="D69" s="92"/>
      <c r="E69" s="89"/>
      <c r="F69" s="118"/>
      <c r="G69" s="92"/>
      <c r="H69" s="97"/>
      <c r="I69" s="92"/>
      <c r="J69" s="89"/>
    </row>
    <row r="70" spans="1:10" ht="16.5">
      <c r="A70" s="88"/>
      <c r="B70" s="92"/>
      <c r="C70" s="94"/>
      <c r="D70" s="92"/>
      <c r="E70" s="89"/>
      <c r="F70" s="118"/>
      <c r="G70" s="92"/>
      <c r="H70" s="97"/>
      <c r="I70" s="92"/>
      <c r="J70" s="89"/>
    </row>
    <row r="71" spans="1:10" ht="16.5">
      <c r="A71" s="88"/>
      <c r="B71" s="92"/>
      <c r="C71" s="94"/>
      <c r="D71" s="92"/>
      <c r="E71" s="89"/>
      <c r="F71" s="118"/>
      <c r="G71" s="92"/>
      <c r="H71" s="97"/>
      <c r="I71" s="92"/>
      <c r="J71" s="89"/>
    </row>
    <row r="72" spans="1:10" ht="16.5">
      <c r="A72" s="88"/>
      <c r="B72" s="92"/>
      <c r="C72" s="94"/>
      <c r="D72" s="92"/>
      <c r="E72" s="89"/>
      <c r="F72" s="118"/>
      <c r="G72" s="92"/>
      <c r="H72" s="97"/>
      <c r="I72" s="92"/>
      <c r="J72" s="89"/>
    </row>
    <row r="73" spans="1:10" ht="16.5">
      <c r="A73" s="88"/>
      <c r="B73" s="92"/>
      <c r="C73" s="94"/>
      <c r="D73" s="92"/>
      <c r="E73" s="89"/>
      <c r="F73" s="118"/>
      <c r="G73" s="92"/>
      <c r="H73" s="97"/>
      <c r="I73" s="92"/>
      <c r="J73" s="89"/>
    </row>
    <row r="74" spans="1:10" ht="16.5">
      <c r="A74" s="88"/>
      <c r="B74" s="92"/>
      <c r="C74" s="94"/>
      <c r="D74" s="92"/>
      <c r="E74" s="89"/>
      <c r="F74" s="118"/>
      <c r="G74" s="92"/>
      <c r="H74" s="97"/>
      <c r="I74" s="92"/>
      <c r="J74" s="89"/>
    </row>
    <row r="75" spans="1:10" ht="16.5">
      <c r="A75" s="88"/>
      <c r="B75" s="92"/>
      <c r="C75" s="94"/>
      <c r="D75" s="92"/>
      <c r="E75" s="89"/>
      <c r="F75" s="118"/>
      <c r="G75" s="92"/>
      <c r="H75" s="97"/>
      <c r="I75" s="92"/>
      <c r="J75" s="89"/>
    </row>
    <row r="76" spans="1:10" ht="16.5">
      <c r="A76" s="88"/>
      <c r="B76" s="92"/>
      <c r="C76" s="94"/>
      <c r="D76" s="92"/>
      <c r="E76" s="89"/>
      <c r="F76" s="118"/>
      <c r="G76" s="92"/>
      <c r="H76" s="97"/>
      <c r="I76" s="92"/>
      <c r="J76" s="89"/>
    </row>
    <row r="77" spans="1:10" ht="14.25" customHeight="1">
      <c r="A77" s="88"/>
      <c r="B77" s="92"/>
      <c r="C77" s="94"/>
      <c r="D77" s="92"/>
      <c r="E77" s="89"/>
      <c r="F77" s="117"/>
      <c r="G77" s="101"/>
      <c r="H77" s="101"/>
      <c r="I77" s="101"/>
      <c r="J77" s="100"/>
    </row>
    <row r="78" spans="1:10" ht="16.5">
      <c r="A78" s="88"/>
      <c r="B78" s="106"/>
      <c r="C78" s="94"/>
      <c r="D78" s="106"/>
      <c r="E78" s="109"/>
      <c r="F78" s="118"/>
      <c r="G78" s="99"/>
      <c r="H78" s="92"/>
      <c r="I78" s="99"/>
      <c r="J78" s="98"/>
    </row>
    <row r="79" spans="1:10" s="66" customFormat="1" ht="40.5" customHeight="1">
      <c r="A79" s="137"/>
      <c r="B79" s="90"/>
      <c r="C79" s="138"/>
      <c r="D79" s="110"/>
      <c r="E79" s="139"/>
      <c r="F79" s="127" t="s">
        <v>9</v>
      </c>
      <c r="G79" s="90"/>
      <c r="H79" s="128">
        <f>SUM(H60:H68)</f>
        <v>16073911067.189857</v>
      </c>
      <c r="I79" s="90"/>
      <c r="J79" s="129"/>
    </row>
    <row r="80" spans="1:10" s="148" customFormat="1" ht="15.75" customHeight="1">
      <c r="A80" s="146" t="s">
        <v>177</v>
      </c>
      <c r="B80" s="146"/>
      <c r="C80" s="147"/>
      <c r="D80" s="146"/>
      <c r="E80" s="146"/>
      <c r="F80" s="146"/>
      <c r="G80" s="146"/>
      <c r="H80" s="146"/>
      <c r="I80" s="146"/>
      <c r="J80" s="146"/>
    </row>
    <row r="81" spans="1:10" s="148" customFormat="1" ht="13.5" customHeight="1">
      <c r="A81" s="149" t="s">
        <v>178</v>
      </c>
      <c r="B81" s="146"/>
      <c r="C81" s="147"/>
      <c r="D81" s="146"/>
      <c r="E81" s="146"/>
      <c r="F81" s="146" t="s">
        <v>179</v>
      </c>
      <c r="G81" s="146"/>
      <c r="H81" s="146"/>
      <c r="I81" s="146"/>
      <c r="J81" s="146"/>
    </row>
    <row r="82" spans="1:10" s="66" customFormat="1" ht="18.75" customHeight="1">
      <c r="A82" s="64"/>
      <c r="B82" s="64"/>
      <c r="C82" s="65"/>
      <c r="D82" s="64"/>
      <c r="E82" s="64"/>
      <c r="F82" s="64"/>
      <c r="G82" s="64"/>
      <c r="H82" s="64"/>
      <c r="I82" s="64"/>
      <c r="J82" s="64"/>
    </row>
    <row r="83" spans="1:10" s="66" customFormat="1" ht="18.75" customHeight="1">
      <c r="A83" s="64"/>
      <c r="B83" s="64"/>
      <c r="C83" s="65"/>
      <c r="D83" s="64"/>
      <c r="E83" s="64"/>
      <c r="F83" s="64"/>
      <c r="G83" s="64"/>
      <c r="H83" s="64"/>
      <c r="I83" s="64"/>
      <c r="J83" s="64"/>
    </row>
    <row r="85" ht="20.25" customHeight="1"/>
  </sheetData>
  <sheetProtection/>
  <mergeCells count="63">
    <mergeCell ref="B40:B41"/>
    <mergeCell ref="D40:D41"/>
    <mergeCell ref="E40:E41"/>
    <mergeCell ref="B30:B31"/>
    <mergeCell ref="D30:D31"/>
    <mergeCell ref="E30:E31"/>
    <mergeCell ref="A38:A39"/>
    <mergeCell ref="C38:C39"/>
    <mergeCell ref="G31:G32"/>
    <mergeCell ref="H31:H32"/>
    <mergeCell ref="J31:J32"/>
    <mergeCell ref="F52:F53"/>
    <mergeCell ref="F50:F51"/>
    <mergeCell ref="G50:G51"/>
    <mergeCell ref="A42:A43"/>
    <mergeCell ref="C36:C37"/>
    <mergeCell ref="H64:H65"/>
    <mergeCell ref="H44:H45"/>
    <mergeCell ref="H50:H51"/>
    <mergeCell ref="F46:F47"/>
    <mergeCell ref="G48:G49"/>
    <mergeCell ref="G46:G47"/>
    <mergeCell ref="G52:G53"/>
    <mergeCell ref="H52:H53"/>
    <mergeCell ref="I3:J3"/>
    <mergeCell ref="F44:F45"/>
    <mergeCell ref="H4:H5"/>
    <mergeCell ref="H46:H47"/>
    <mergeCell ref="H42:H43"/>
    <mergeCell ref="F54:F55"/>
    <mergeCell ref="H54:H55"/>
    <mergeCell ref="F42:F43"/>
    <mergeCell ref="I52:I53"/>
    <mergeCell ref="J52:J53"/>
    <mergeCell ref="F66:F67"/>
    <mergeCell ref="H66:H67"/>
    <mergeCell ref="F64:F65"/>
    <mergeCell ref="H62:H63"/>
    <mergeCell ref="F62:F63"/>
    <mergeCell ref="C27:C28"/>
    <mergeCell ref="F48:F49"/>
    <mergeCell ref="H48:H49"/>
    <mergeCell ref="F31:F32"/>
    <mergeCell ref="C42:C43"/>
    <mergeCell ref="C22:C23"/>
    <mergeCell ref="D22:D23"/>
    <mergeCell ref="G4:G5"/>
    <mergeCell ref="A32:A33"/>
    <mergeCell ref="C32:C33"/>
    <mergeCell ref="B32:B33"/>
    <mergeCell ref="A4:A5"/>
    <mergeCell ref="F4:F5"/>
    <mergeCell ref="B4:B5"/>
    <mergeCell ref="A36:A37"/>
    <mergeCell ref="A40:A41"/>
    <mergeCell ref="C40:C41"/>
    <mergeCell ref="C4:C5"/>
    <mergeCell ref="B22:B23"/>
    <mergeCell ref="E22:E23"/>
    <mergeCell ref="A27:A28"/>
    <mergeCell ref="A30:A31"/>
    <mergeCell ref="C30:C31"/>
    <mergeCell ref="A22:A23"/>
  </mergeCells>
  <printOptions horizontalCentered="1"/>
  <pageMargins left="0.5118110236220472" right="0.5511811023622047" top="0.7874015748031497" bottom="0.7874015748031497" header="0.3937007874015748" footer="0.15748031496062992"/>
  <pageSetup horizontalDpi="600" verticalDpi="600" orientation="portrait" pageOrder="overThenDown" paperSize="9" scale="95" r:id="rId1"/>
  <ignoredErrors>
    <ignoredError sqref="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陳小玨</cp:lastModifiedBy>
  <cp:lastPrinted>2018-04-17T04:36:47Z</cp:lastPrinted>
  <dcterms:created xsi:type="dcterms:W3CDTF">1997-10-17T00:56:56Z</dcterms:created>
  <dcterms:modified xsi:type="dcterms:W3CDTF">2018-04-25T03:01:48Z</dcterms:modified>
  <cp:category/>
  <cp:version/>
  <cp:contentType/>
  <cp:contentStatus/>
</cp:coreProperties>
</file>