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95" activeTab="0"/>
  </bookViews>
  <sheets>
    <sheet name="Sheet1" sheetId="1" r:id="rId1"/>
  </sheets>
  <definedNames>
    <definedName name="_xlnm.Print_Area" localSheetId="0">'Sheet1'!$A$1:$D$31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<sst xmlns="http://schemas.openxmlformats.org/spreadsheetml/2006/main" count="22" uniqueCount="22">
  <si>
    <t>科目名稱</t>
  </si>
  <si>
    <t>金               額</t>
  </si>
  <si>
    <t>本年度
(1)</t>
  </si>
  <si>
    <t>上年度
(2)</t>
  </si>
  <si>
    <t>比較增減數
(3)=(1)-(2)</t>
  </si>
  <si>
    <t>收入</t>
  </si>
  <si>
    <t>　　稅課收入</t>
  </si>
  <si>
    <t>　　罰款及賠償收入</t>
  </si>
  <si>
    <t>　　規費收入</t>
  </si>
  <si>
    <t>　　財產收入</t>
  </si>
  <si>
    <t>　　營業盈餘及事業收入</t>
  </si>
  <si>
    <t>　　捐獻及贈與收入</t>
  </si>
  <si>
    <t>　　其他收入</t>
  </si>
  <si>
    <t>　　舉借長期債務收入</t>
  </si>
  <si>
    <t>支出</t>
  </si>
  <si>
    <t>　　人事支出</t>
  </si>
  <si>
    <t>　　業務支出</t>
  </si>
  <si>
    <t>　　設備及投資支出</t>
  </si>
  <si>
    <t>　　獎補助支出</t>
  </si>
  <si>
    <t>　　債務支出</t>
  </si>
  <si>
    <t>收支餘絀</t>
  </si>
  <si>
    <t>註：本表係表達本年度預算之實現數及應收(付)數、105年度保留數於本年度實現數及轉列應收(付)數。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</si>
</sst>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0_ "/>
    <numFmt numFmtId="179" formatCode="&quot;$&quot;#,##0"/>
    <numFmt numFmtId="180" formatCode="0.00_ "/>
    <numFmt numFmtId="181" formatCode="#,##0.00_ "/>
  </numFmts>
  <fonts count="40">
    <font>
      <sz val="10"/>
      <name val="標楷體"/>
      <family val="4"/>
    </font>
    <font>
      <sz val="9"/>
      <name val="標楷體"/>
      <family val="4"/>
    </font>
    <font>
      <sz val="9"/>
      <name val="Arial"/>
      <family val="2"/>
    </font>
    <font>
      <sz val="10"/>
      <name val="Arial"/>
      <family val="2"/>
    </font>
    <font>
      <sz val="9"/>
      <name val="細明體"/>
      <family val="3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1" fillId="0" borderId="0" applyFont="0" applyFill="0" applyBorder="0" applyAlignment="0" applyProtection="0"/>
    <xf numFmtId="0" fontId="2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="130" zoomScaleNormal="130" zoomScaleSheetLayoutView="100" zoomScalePageLayoutView="0" workbookViewId="0" topLeftCell="A1">
      <selection activeCell="A8" sqref="A8"/>
    </sheetView>
  </sheetViews>
  <sheetFormatPr defaultColWidth="9.140625" defaultRowHeight="24.75" customHeight="1"/>
  <cols>
    <col min="1" max="1" width="34.7109375" style="3" customWidth="1"/>
    <col min="2" max="2" width="20.7109375" style="4" customWidth="1"/>
    <col min="3" max="4" width="20.7109375" style="5" customWidth="1"/>
    <col min="5" max="5" width="8.28125" style="2" customWidth="1"/>
    <col min="6" max="8" width="7.7109375" style="2" customWidth="1"/>
    <col min="9" max="11" width="5.7109375" style="2" customWidth="1"/>
    <col min="12" max="12" width="7.7109375" style="2" customWidth="1"/>
    <col min="13" max="16384" width="9.140625" style="2" customWidth="1"/>
  </cols>
  <sheetData>
    <row r="1" spans="1:4" s="1" customFormat="1" ht="20.25" customHeight="1">
      <c r="A1" s="16" t="s">
        <v>0</v>
      </c>
      <c r="B1" s="18" t="s">
        <v>1</v>
      </c>
      <c r="C1" s="19"/>
      <c r="D1" s="19"/>
    </row>
    <row r="2" spans="1:4" s="1" customFormat="1" ht="28.5" customHeight="1">
      <c r="A2" s="17"/>
      <c r="B2" s="6" t="s">
        <v>2</v>
      </c>
      <c r="C2" s="7" t="s">
        <v>3</v>
      </c>
      <c r="D2" s="12" t="s">
        <v>4</v>
      </c>
    </row>
    <row r="3" spans="1:4" ht="24.75" customHeight="1">
      <c r="A3" s="15" t="s">
        <v>5</v>
      </c>
      <c r="B3" s="4">
        <f>B4+B5+B6+B7+B8+B9+B10+B11</f>
        <v>2027301644785.2898</v>
      </c>
      <c r="C3" s="5">
        <v>2008530874227.6802</v>
      </c>
      <c r="D3" s="13">
        <f>B3-C3</f>
        <v>18770770557.60962</v>
      </c>
    </row>
    <row r="4" spans="1:4" ht="24.75" customHeight="1">
      <c r="A4" s="15" t="s">
        <v>6</v>
      </c>
      <c r="B4" s="4">
        <f>1522876570262+19853000000</f>
        <v>1542729570262</v>
      </c>
      <c r="C4" s="5">
        <v>1533842020474</v>
      </c>
      <c r="D4" s="13">
        <f aca="true" t="shared" si="0" ref="D4:D18">B4-C4</f>
        <v>8887549788</v>
      </c>
    </row>
    <row r="5" spans="1:4" ht="24.75" customHeight="1">
      <c r="A5" s="15" t="s">
        <v>7</v>
      </c>
      <c r="B5" s="4">
        <f>31581098995+18529729</f>
        <v>31599628724</v>
      </c>
      <c r="C5" s="5">
        <v>25467562753</v>
      </c>
      <c r="D5" s="13">
        <f t="shared" si="0"/>
        <v>6132065971</v>
      </c>
    </row>
    <row r="6" spans="1:4" ht="24.75" customHeight="1">
      <c r="A6" s="15" t="s">
        <v>8</v>
      </c>
      <c r="B6" s="4">
        <v>88907729945</v>
      </c>
      <c r="C6" s="5">
        <v>59696685754</v>
      </c>
      <c r="D6" s="13">
        <f t="shared" si="0"/>
        <v>29211044191</v>
      </c>
    </row>
    <row r="7" spans="1:4" ht="24.75" customHeight="1">
      <c r="A7" s="15" t="s">
        <v>9</v>
      </c>
      <c r="B7" s="4">
        <f>22649236766+116038088</f>
        <v>22765274854</v>
      </c>
      <c r="C7" s="5">
        <v>26634267681</v>
      </c>
      <c r="D7" s="13">
        <f t="shared" si="0"/>
        <v>-3868992827</v>
      </c>
    </row>
    <row r="8" spans="1:4" ht="24.75" customHeight="1">
      <c r="A8" s="15" t="s">
        <v>10</v>
      </c>
      <c r="B8" s="4">
        <v>233506059078.16</v>
      </c>
      <c r="C8" s="5">
        <v>231987478280.22</v>
      </c>
      <c r="D8" s="13">
        <f t="shared" si="0"/>
        <v>1518580797.9400024</v>
      </c>
    </row>
    <row r="9" spans="1:4" ht="24.75" customHeight="1">
      <c r="A9" s="15" t="s">
        <v>11</v>
      </c>
      <c r="B9" s="4">
        <v>1830474</v>
      </c>
      <c r="C9" s="5">
        <v>8711034</v>
      </c>
      <c r="D9" s="13">
        <f t="shared" si="0"/>
        <v>-6880560</v>
      </c>
    </row>
    <row r="10" spans="1:4" ht="24.75" customHeight="1">
      <c r="A10" s="15" t="s">
        <v>12</v>
      </c>
      <c r="B10" s="4">
        <f>21776343685.13+8652088</f>
        <v>21784995773.13</v>
      </c>
      <c r="C10" s="5">
        <v>18004760321.46</v>
      </c>
      <c r="D10" s="13">
        <f t="shared" si="0"/>
        <v>3780235451.670002</v>
      </c>
    </row>
    <row r="11" spans="1:4" ht="24.75" customHeight="1">
      <c r="A11" s="15" t="s">
        <v>13</v>
      </c>
      <c r="B11" s="4">
        <f>83006555675+3000000000</f>
        <v>86006555675</v>
      </c>
      <c r="C11" s="5">
        <v>112889387930</v>
      </c>
      <c r="D11" s="13">
        <f t="shared" si="0"/>
        <v>-26882832255</v>
      </c>
    </row>
    <row r="12" spans="1:4" ht="24.75" customHeight="1">
      <c r="A12" s="15" t="s">
        <v>14</v>
      </c>
      <c r="B12" s="4">
        <f>B13+B14+B15+B16+B17</f>
        <v>2014456577859</v>
      </c>
      <c r="C12" s="5">
        <v>1957356627110</v>
      </c>
      <c r="D12" s="13">
        <f t="shared" si="0"/>
        <v>57099950749</v>
      </c>
    </row>
    <row r="13" spans="1:4" ht="24.75" customHeight="1">
      <c r="A13" s="15" t="s">
        <v>15</v>
      </c>
      <c r="B13" s="4">
        <v>407357757542</v>
      </c>
      <c r="C13" s="5">
        <v>407026357363</v>
      </c>
      <c r="D13" s="13">
        <f t="shared" si="0"/>
        <v>331400179</v>
      </c>
    </row>
    <row r="14" spans="1:4" ht="24.75" customHeight="1">
      <c r="A14" s="15" t="s">
        <v>16</v>
      </c>
      <c r="B14" s="4">
        <f>242328897725+485508394</f>
        <v>242814406119</v>
      </c>
      <c r="C14" s="5">
        <v>244109585021</v>
      </c>
      <c r="D14" s="13">
        <f t="shared" si="0"/>
        <v>-1295178902</v>
      </c>
    </row>
    <row r="15" spans="1:4" ht="24.75" customHeight="1">
      <c r="A15" s="15" t="s">
        <v>17</v>
      </c>
      <c r="B15" s="4">
        <f>170362648967+14110677548</f>
        <v>184473326515</v>
      </c>
      <c r="C15" s="5">
        <v>156209175454</v>
      </c>
      <c r="D15" s="13">
        <f t="shared" si="0"/>
        <v>28264151061</v>
      </c>
    </row>
    <row r="16" spans="1:4" ht="24.75" customHeight="1">
      <c r="A16" s="15" t="s">
        <v>18</v>
      </c>
      <c r="B16" s="4">
        <f>991929072344+11770669163</f>
        <v>1003699741507</v>
      </c>
      <c r="C16" s="5">
        <v>963807481563</v>
      </c>
      <c r="D16" s="13">
        <f t="shared" si="0"/>
        <v>39892259944</v>
      </c>
    </row>
    <row r="17" spans="1:4" ht="24.75" customHeight="1">
      <c r="A17" s="15" t="s">
        <v>19</v>
      </c>
      <c r="B17" s="4">
        <v>176111346176</v>
      </c>
      <c r="C17" s="5">
        <v>186204027709</v>
      </c>
      <c r="D17" s="13">
        <f t="shared" si="0"/>
        <v>-10092681533</v>
      </c>
    </row>
    <row r="18" spans="1:4" ht="24.75" customHeight="1">
      <c r="A18" s="15" t="s">
        <v>20</v>
      </c>
      <c r="B18" s="4">
        <f>B3-B12</f>
        <v>12845066926.289795</v>
      </c>
      <c r="C18" s="5">
        <v>51174247117.680176</v>
      </c>
      <c r="D18" s="13">
        <f t="shared" si="0"/>
        <v>-38329180191.39038</v>
      </c>
    </row>
    <row r="19" spans="1:4" ht="24.75" customHeight="1">
      <c r="A19" s="10"/>
      <c r="D19" s="13"/>
    </row>
    <row r="20" spans="1:4" ht="24.75" customHeight="1">
      <c r="A20" s="10"/>
      <c r="D20" s="13"/>
    </row>
    <row r="21" spans="1:4" ht="24.75" customHeight="1">
      <c r="A21" s="10"/>
      <c r="D21" s="13"/>
    </row>
    <row r="22" spans="1:4" ht="24.75" customHeight="1">
      <c r="A22" s="10"/>
      <c r="D22" s="13"/>
    </row>
    <row r="23" spans="1:4" ht="24.75" customHeight="1">
      <c r="A23" s="10"/>
      <c r="D23" s="13"/>
    </row>
    <row r="24" spans="1:4" ht="24.75" customHeight="1">
      <c r="A24" s="10"/>
      <c r="D24" s="13"/>
    </row>
    <row r="25" spans="1:4" ht="24.75" customHeight="1">
      <c r="A25" s="10"/>
      <c r="D25" s="13"/>
    </row>
    <row r="26" spans="1:4" ht="24.75" customHeight="1">
      <c r="A26" s="10"/>
      <c r="D26" s="13"/>
    </row>
    <row r="27" spans="1:4" ht="24.75" customHeight="1">
      <c r="A27" s="10"/>
      <c r="D27" s="13"/>
    </row>
    <row r="28" spans="1:4" ht="24.75" customHeight="1">
      <c r="A28" s="10"/>
      <c r="D28" s="13"/>
    </row>
    <row r="29" spans="1:4" ht="21.75" customHeight="1">
      <c r="A29" s="10"/>
      <c r="D29" s="13"/>
    </row>
    <row r="30" spans="1:4" ht="18" customHeight="1">
      <c r="A30" s="11"/>
      <c r="B30" s="8"/>
      <c r="C30" s="9"/>
      <c r="D30" s="14"/>
    </row>
    <row r="31" spans="1:4" ht="36" customHeight="1">
      <c r="A31" s="20" t="s">
        <v>21</v>
      </c>
      <c r="B31" s="21"/>
      <c r="C31" s="21"/>
      <c r="D31" s="21"/>
    </row>
  </sheetData>
  <sheetProtection/>
  <mergeCells count="3">
    <mergeCell ref="A1:A2"/>
    <mergeCell ref="B1:D1"/>
    <mergeCell ref="A31:D31"/>
  </mergeCells>
  <printOptions horizontalCentered="1"/>
  <pageMargins left="0.7086614173228347" right="0.7086614173228347" top="1.2598425196850394" bottom="0.5905511811023623" header="0.4724409448818898" footer="0.31496062992125984"/>
  <pageSetup firstPageNumber="1" useFirstPageNumber="1" horizontalDpi="600" verticalDpi="600" orientation="portrait" paperSize="9" r:id="rId1"/>
  <headerFooter alignWithMargins="0">
    <oddHeader>&amp;L&amp;C&amp;14中央政府總決算&amp;U
&amp;16&amp;U收入支出彙計表&amp;U
&amp;12&amp;U中華民國106年度&amp;R
單位:新臺幣元
</oddHeader>
    <oddFooter>&amp;L&amp;C&amp;P&amp;R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Clive Chang</dc:creator>
  <cp:keywords/>
  <dc:description/>
  <cp:lastModifiedBy>陳小玨</cp:lastModifiedBy>
  <cp:lastPrinted>2018-04-18T09:29:04Z</cp:lastPrinted>
  <dcterms:created xsi:type="dcterms:W3CDTF">2000-09-05T06:58:20Z</dcterms:created>
  <dcterms:modified xsi:type="dcterms:W3CDTF">2018-04-21T00:11:09Z</dcterms:modified>
  <cp:category/>
  <cp:version/>
  <cp:contentType/>
  <cp:contentStatus/>
</cp:coreProperties>
</file>