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645" activeTab="0"/>
  </bookViews>
  <sheets>
    <sheet name="4.17" sheetId="1" r:id="rId1"/>
  </sheets>
  <definedNames>
    <definedName name="_xlnm.Print_Titles" localSheetId="0">'4.17'!$1:$5</definedName>
  </definedNames>
  <calcPr fullCalcOnLoad="1"/>
</workbook>
</file>

<file path=xl/sharedStrings.xml><?xml version="1.0" encoding="utf-8"?>
<sst xmlns="http://schemas.openxmlformats.org/spreadsheetml/2006/main" count="258" uniqueCount="73">
  <si>
    <t>中央政府</t>
  </si>
  <si>
    <t>總決算</t>
  </si>
  <si>
    <t>歲入來源別</t>
  </si>
  <si>
    <t>決算總表</t>
  </si>
  <si>
    <t>經資門併計</t>
  </si>
  <si>
    <t>中華民國</t>
  </si>
  <si>
    <t>106年度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</si>
  <si>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</si>
  <si>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</si>
  <si>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</si>
  <si>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</si>
  <si>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</si>
  <si>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</si>
  <si>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</si>
  <si>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</si>
  <si>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</si>
  <si>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</si>
  <si>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</si>
  <si>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</si>
  <si>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</si>
  <si>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</si>
  <si>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</si>
  <si>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</si>
  <si>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</si>
  <si>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　　　合                      計</t>
  </si>
  <si>
    <t>-</t>
  </si>
  <si>
    <t>(1. 稅課收入)</t>
  </si>
  <si>
    <t>1</t>
  </si>
  <si>
    <t>稅課收入</t>
  </si>
  <si>
    <t>所得稅</t>
  </si>
  <si>
    <t>2</t>
  </si>
  <si>
    <t>遺產及贈與稅</t>
  </si>
  <si>
    <t>3</t>
  </si>
  <si>
    <t>關稅</t>
  </si>
  <si>
    <t>4</t>
  </si>
  <si>
    <t>貨物稅</t>
  </si>
  <si>
    <t>5</t>
  </si>
  <si>
    <t>證券交易稅</t>
  </si>
  <si>
    <t>6</t>
  </si>
  <si>
    <t>期貨交易稅</t>
  </si>
  <si>
    <t>7</t>
  </si>
  <si>
    <t>菸酒稅</t>
  </si>
  <si>
    <t>8</t>
  </si>
  <si>
    <t>特種貨物及勞務稅</t>
  </si>
  <si>
    <t>9</t>
  </si>
  <si>
    <t>營業稅</t>
  </si>
  <si>
    <t>(3. 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</si>
  <si>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</si>
  <si>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</si>
  <si>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</si>
  <si>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</si>
  <si>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</si>
  <si>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</si>
  <si>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</si>
  <si>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</si>
  <si>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 財產收入)</t>
  </si>
  <si>
    <t>財產收入</t>
  </si>
  <si>
    <t>財產孳息</t>
  </si>
  <si>
    <t>財產售價</t>
  </si>
  <si>
    <t>財產作價</t>
  </si>
  <si>
    <t>投資收回</t>
  </si>
  <si>
    <t>廢舊物資售價</t>
  </si>
  <si>
    <t>(2. 營業盈餘及事業收入)</t>
  </si>
  <si>
    <t>營業盈餘及事業收入</t>
  </si>
  <si>
    <t>營業基金盈餘繳庫</t>
  </si>
  <si>
    <t>非營業特種基金賸餘繳庫</t>
  </si>
  <si>
    <t>投資收益</t>
  </si>
  <si>
    <t>(5. 其他收入)</t>
  </si>
  <si>
    <t>捐獻及贈與收入</t>
  </si>
  <si>
    <t>捐獻收入</t>
  </si>
  <si>
    <t>其他收入</t>
  </si>
  <si>
    <t>學雜費收入</t>
  </si>
  <si>
    <t>雜項收入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</si>
</sst>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2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vertical="center" wrapText="1"/>
    </xf>
    <xf numFmtId="4" fontId="9" fillId="0" borderId="10" xfId="0" applyNumberFormat="1" applyFont="1" applyBorder="1" applyAlignment="1">
      <alignment horizontal="right" vertical="top"/>
    </xf>
    <xf numFmtId="177" fontId="9" fillId="0" borderId="10" xfId="0" applyNumberFormat="1" applyFont="1" applyBorder="1" applyAlignment="1">
      <alignment horizontal="right" vertical="top"/>
    </xf>
    <xf numFmtId="4" fontId="45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177" fontId="10" fillId="0" borderId="10" xfId="0" applyNumberFormat="1" applyFont="1" applyBorder="1" applyAlignment="1">
      <alignment horizontal="right" vertical="top"/>
    </xf>
    <xf numFmtId="4" fontId="9" fillId="0" borderId="16" xfId="0" applyNumberFormat="1" applyFont="1" applyBorder="1" applyAlignment="1">
      <alignment horizontal="right" vertical="top"/>
    </xf>
    <xf numFmtId="177" fontId="9" fillId="0" borderId="16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" fillId="0" borderId="21" xfId="0" applyNumberFormat="1" applyFont="1" applyBorder="1" applyAlignment="1">
      <alignment horizontal="distributed" vertical="center" wrapText="1"/>
    </xf>
    <xf numFmtId="3" fontId="3" fillId="0" borderId="16" xfId="0" applyNumberFormat="1" applyFont="1" applyBorder="1" applyAlignment="1">
      <alignment horizontal="distributed" vertical="center" wrapText="1"/>
    </xf>
    <xf numFmtId="4" fontId="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0" sqref="I10"/>
    </sheetView>
  </sheetViews>
  <sheetFormatPr defaultColWidth="9.00390625" defaultRowHeight="26.25" customHeight="1"/>
  <cols>
    <col min="1" max="1" width="2.875" style="18" customWidth="1"/>
    <col min="2" max="2" width="2.875" style="11" customWidth="1"/>
    <col min="3" max="3" width="3.00390625" style="11" customWidth="1"/>
    <col min="4" max="4" width="25.00390625" style="15" customWidth="1"/>
    <col min="5" max="5" width="17.625" style="12" customWidth="1"/>
    <col min="6" max="6" width="16.875" style="12" customWidth="1"/>
    <col min="7" max="7" width="17.50390625" style="12" customWidth="1"/>
    <col min="8" max="8" width="17.875" style="12" customWidth="1"/>
    <col min="9" max="9" width="16.75390625" style="12" customWidth="1"/>
    <col min="10" max="10" width="16.125" style="12" customWidth="1"/>
    <col min="11" max="11" width="17.875" style="12" customWidth="1"/>
    <col min="12" max="12" width="15.875" style="12" customWidth="1"/>
    <col min="13" max="13" width="5.125" style="19" customWidth="1"/>
    <col min="14" max="16384" width="9.00390625" style="2" customWidth="1"/>
  </cols>
  <sheetData>
    <row r="1" spans="1:13" s="3" customFormat="1" ht="16.5" customHeight="1">
      <c r="A1" s="9"/>
      <c r="B1" s="9"/>
      <c r="C1" s="9"/>
      <c r="D1" s="13"/>
      <c r="E1" s="6"/>
      <c r="F1" s="53" t="s">
        <v>0</v>
      </c>
      <c r="G1" s="53"/>
      <c r="H1" s="49" t="s">
        <v>1</v>
      </c>
      <c r="I1" s="49"/>
      <c r="J1" s="49"/>
      <c r="K1" s="6"/>
      <c r="L1" s="6"/>
      <c r="M1" s="16"/>
    </row>
    <row r="2" spans="1:13" s="4" customFormat="1" ht="16.5" customHeight="1">
      <c r="A2" s="10"/>
      <c r="B2" s="10"/>
      <c r="C2" s="10"/>
      <c r="D2" s="14"/>
      <c r="E2" s="7"/>
      <c r="F2" s="7"/>
      <c r="G2" s="7" t="s">
        <v>2</v>
      </c>
      <c r="H2" s="20" t="s">
        <v>3</v>
      </c>
      <c r="I2" s="20"/>
      <c r="J2" s="20"/>
      <c r="K2" s="7"/>
      <c r="L2" s="7"/>
      <c r="M2" s="17"/>
    </row>
    <row r="3" spans="1:13" s="5" customFormat="1" ht="16.5" customHeight="1">
      <c r="A3" s="54" t="s">
        <v>4</v>
      </c>
      <c r="B3" s="54"/>
      <c r="C3" s="54"/>
      <c r="D3" s="55"/>
      <c r="E3" s="8"/>
      <c r="F3" s="8"/>
      <c r="G3" s="8" t="s">
        <v>5</v>
      </c>
      <c r="H3" s="21" t="s">
        <v>6</v>
      </c>
      <c r="I3" s="21"/>
      <c r="J3" s="21"/>
      <c r="K3" s="8"/>
      <c r="L3" s="58" t="s">
        <v>7</v>
      </c>
      <c r="M3" s="59"/>
    </row>
    <row r="4" spans="1:13" s="1" customFormat="1" ht="26.25" customHeight="1">
      <c r="A4" s="51" t="s">
        <v>8</v>
      </c>
      <c r="B4" s="51"/>
      <c r="C4" s="51"/>
      <c r="D4" s="52"/>
      <c r="E4" s="50" t="s">
        <v>9</v>
      </c>
      <c r="F4" s="50"/>
      <c r="G4" s="50"/>
      <c r="H4" s="50" t="s">
        <v>10</v>
      </c>
      <c r="I4" s="50"/>
      <c r="J4" s="50"/>
      <c r="K4" s="50"/>
      <c r="L4" s="60" t="s">
        <v>11</v>
      </c>
      <c r="M4" s="56" t="s">
        <v>12</v>
      </c>
    </row>
    <row r="5" spans="1:13" s="1" customFormat="1" ht="31.5" customHeight="1">
      <c r="A5" s="27" t="s">
        <v>13</v>
      </c>
      <c r="B5" s="26" t="s">
        <v>14</v>
      </c>
      <c r="C5" s="26" t="s">
        <v>15</v>
      </c>
      <c r="D5" s="26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19</v>
      </c>
      <c r="L5" s="61"/>
      <c r="M5" s="57"/>
    </row>
    <row r="6" spans="1:13" ht="26.25" customHeight="1">
      <c r="A6" s="22" t="s">
        <v>23</v>
      </c>
      <c r="B6" s="23" t="s">
        <v>23</v>
      </c>
      <c r="C6" s="23" t="s">
        <v>23</v>
      </c>
      <c r="D6" s="33" t="s">
        <v>24</v>
      </c>
      <c r="E6" s="62">
        <v>1841451404000</v>
      </c>
      <c r="F6" s="62" t="s">
        <v>25</v>
      </c>
      <c r="G6" s="62">
        <v>1841451404000</v>
      </c>
      <c r="H6" s="62">
        <f>H7+H18+H27+H34+H39</f>
        <v>1884175476611.13</v>
      </c>
      <c r="I6" s="62">
        <f>I7+I18+I27+I34+I39</f>
        <v>37123392594.159996</v>
      </c>
      <c r="J6" s="62" t="s">
        <v>25</v>
      </c>
      <c r="K6" s="62">
        <f>K7+K18+K27+K34+K39</f>
        <v>1921298869205.2898</v>
      </c>
      <c r="L6" s="62">
        <f aca="true" t="shared" si="0" ref="L6:L35">K6-G6</f>
        <v>79847465205.2898</v>
      </c>
      <c r="M6" s="24" t="s">
        <v>23</v>
      </c>
    </row>
    <row r="7" spans="1:13" ht="26.25" customHeight="1">
      <c r="A7" s="18" t="s">
        <v>23</v>
      </c>
      <c r="B7" s="11" t="s">
        <v>23</v>
      </c>
      <c r="C7" s="11" t="s">
        <v>23</v>
      </c>
      <c r="D7" s="34" t="s">
        <v>26</v>
      </c>
      <c r="E7" s="42">
        <v>1469310000000</v>
      </c>
      <c r="F7" s="42" t="s">
        <v>25</v>
      </c>
      <c r="G7" s="42">
        <v>1469310000000</v>
      </c>
      <c r="H7" s="42">
        <v>1522876570262</v>
      </c>
      <c r="I7" s="43">
        <v>0</v>
      </c>
      <c r="J7" s="43">
        <v>0</v>
      </c>
      <c r="K7" s="42">
        <f aca="true" t="shared" si="1" ref="K7:K44">SUM(H7:J7)</f>
        <v>1522876570262</v>
      </c>
      <c r="L7" s="42">
        <f t="shared" si="0"/>
        <v>53566570262</v>
      </c>
      <c r="M7" s="19" t="s">
        <v>23</v>
      </c>
    </row>
    <row r="8" spans="1:13" ht="26.25" customHeight="1">
      <c r="A8" s="18" t="s">
        <v>27</v>
      </c>
      <c r="B8" s="11" t="s">
        <v>23</v>
      </c>
      <c r="C8" s="11" t="s">
        <v>23</v>
      </c>
      <c r="D8" s="34" t="s">
        <v>28</v>
      </c>
      <c r="E8" s="42">
        <v>1469310000000</v>
      </c>
      <c r="F8" s="42" t="s">
        <v>25</v>
      </c>
      <c r="G8" s="42">
        <v>1469310000000</v>
      </c>
      <c r="H8" s="42">
        <v>1522876570262</v>
      </c>
      <c r="I8" s="43">
        <v>0</v>
      </c>
      <c r="J8" s="43">
        <v>0</v>
      </c>
      <c r="K8" s="42">
        <f t="shared" si="1"/>
        <v>1522876570262</v>
      </c>
      <c r="L8" s="42">
        <f t="shared" si="0"/>
        <v>53566570262</v>
      </c>
      <c r="M8" s="19" t="s">
        <v>23</v>
      </c>
    </row>
    <row r="9" spans="1:13" ht="26.25" customHeight="1">
      <c r="A9" s="18" t="s">
        <v>23</v>
      </c>
      <c r="B9" s="11" t="s">
        <v>23</v>
      </c>
      <c r="C9" s="11" t="s">
        <v>27</v>
      </c>
      <c r="D9" s="34" t="s">
        <v>29</v>
      </c>
      <c r="E9" s="42">
        <v>818440200000</v>
      </c>
      <c r="F9" s="42" t="s">
        <v>25</v>
      </c>
      <c r="G9" s="42">
        <v>818440200000</v>
      </c>
      <c r="H9" s="42">
        <v>869735802162</v>
      </c>
      <c r="I9" s="43">
        <v>0</v>
      </c>
      <c r="J9" s="43">
        <v>0</v>
      </c>
      <c r="K9" s="42">
        <f t="shared" si="1"/>
        <v>869735802162</v>
      </c>
      <c r="L9" s="42">
        <f t="shared" si="0"/>
        <v>51295602162</v>
      </c>
      <c r="M9" s="19" t="s">
        <v>23</v>
      </c>
    </row>
    <row r="10" spans="1:13" ht="26.25" customHeight="1">
      <c r="A10" s="18" t="s">
        <v>23</v>
      </c>
      <c r="B10" s="11" t="s">
        <v>23</v>
      </c>
      <c r="C10" s="11" t="s">
        <v>30</v>
      </c>
      <c r="D10" s="34" t="s">
        <v>31</v>
      </c>
      <c r="E10" s="42">
        <v>12516000000</v>
      </c>
      <c r="F10" s="42" t="s">
        <v>25</v>
      </c>
      <c r="G10" s="42">
        <v>12516000000</v>
      </c>
      <c r="H10" s="42">
        <v>23963864731</v>
      </c>
      <c r="I10" s="43">
        <v>0</v>
      </c>
      <c r="J10" s="43">
        <v>0</v>
      </c>
      <c r="K10" s="42">
        <f t="shared" si="1"/>
        <v>23963864731</v>
      </c>
      <c r="L10" s="42">
        <f t="shared" si="0"/>
        <v>11447864731</v>
      </c>
      <c r="M10" s="19" t="s">
        <v>23</v>
      </c>
    </row>
    <row r="11" spans="1:13" ht="26.25" customHeight="1">
      <c r="A11" s="18" t="s">
        <v>23</v>
      </c>
      <c r="B11" s="11" t="s">
        <v>23</v>
      </c>
      <c r="C11" s="11" t="s">
        <v>32</v>
      </c>
      <c r="D11" s="34" t="s">
        <v>33</v>
      </c>
      <c r="E11" s="42">
        <v>115300000000</v>
      </c>
      <c r="F11" s="42" t="s">
        <v>25</v>
      </c>
      <c r="G11" s="42">
        <v>115300000000</v>
      </c>
      <c r="H11" s="42">
        <v>114956843201</v>
      </c>
      <c r="I11" s="43">
        <v>0</v>
      </c>
      <c r="J11" s="43">
        <v>0</v>
      </c>
      <c r="K11" s="42">
        <f t="shared" si="1"/>
        <v>114956843201</v>
      </c>
      <c r="L11" s="42">
        <f t="shared" si="0"/>
        <v>-343156799</v>
      </c>
      <c r="M11" s="19" t="s">
        <v>23</v>
      </c>
    </row>
    <row r="12" spans="1:13" ht="26.25" customHeight="1">
      <c r="A12" s="18" t="s">
        <v>23</v>
      </c>
      <c r="B12" s="11" t="s">
        <v>23</v>
      </c>
      <c r="C12" s="11" t="s">
        <v>34</v>
      </c>
      <c r="D12" s="34" t="s">
        <v>35</v>
      </c>
      <c r="E12" s="42">
        <v>167533000000</v>
      </c>
      <c r="F12" s="42" t="s">
        <v>25</v>
      </c>
      <c r="G12" s="42">
        <v>167533000000</v>
      </c>
      <c r="H12" s="42">
        <v>160620661257</v>
      </c>
      <c r="I12" s="43">
        <v>0</v>
      </c>
      <c r="J12" s="43">
        <v>0</v>
      </c>
      <c r="K12" s="42">
        <f t="shared" si="1"/>
        <v>160620661257</v>
      </c>
      <c r="L12" s="42">
        <f t="shared" si="0"/>
        <v>-6912338743</v>
      </c>
      <c r="M12" s="19" t="s">
        <v>23</v>
      </c>
    </row>
    <row r="13" spans="1:13" ht="26.25" customHeight="1">
      <c r="A13" s="18" t="s">
        <v>23</v>
      </c>
      <c r="B13" s="11" t="s">
        <v>23</v>
      </c>
      <c r="C13" s="11" t="s">
        <v>36</v>
      </c>
      <c r="D13" s="34" t="s">
        <v>37</v>
      </c>
      <c r="E13" s="42">
        <v>97699800000</v>
      </c>
      <c r="F13" s="42" t="s">
        <v>25</v>
      </c>
      <c r="G13" s="42">
        <v>97699800000</v>
      </c>
      <c r="H13" s="42">
        <v>89967009768</v>
      </c>
      <c r="I13" s="43">
        <v>0</v>
      </c>
      <c r="J13" s="43">
        <v>0</v>
      </c>
      <c r="K13" s="42">
        <f t="shared" si="1"/>
        <v>89967009768</v>
      </c>
      <c r="L13" s="42">
        <f t="shared" si="0"/>
        <v>-7732790232</v>
      </c>
      <c r="M13" s="19" t="s">
        <v>23</v>
      </c>
    </row>
    <row r="14" spans="1:13" ht="26.25" customHeight="1">
      <c r="A14" s="18" t="s">
        <v>23</v>
      </c>
      <c r="B14" s="11" t="s">
        <v>23</v>
      </c>
      <c r="C14" s="11" t="s">
        <v>38</v>
      </c>
      <c r="D14" s="34" t="s">
        <v>39</v>
      </c>
      <c r="E14" s="42">
        <v>4004000000</v>
      </c>
      <c r="F14" s="42" t="s">
        <v>25</v>
      </c>
      <c r="G14" s="42">
        <v>4004000000</v>
      </c>
      <c r="H14" s="42">
        <v>4190421436</v>
      </c>
      <c r="I14" s="43">
        <v>0</v>
      </c>
      <c r="J14" s="43">
        <v>0</v>
      </c>
      <c r="K14" s="42">
        <f t="shared" si="1"/>
        <v>4190421436</v>
      </c>
      <c r="L14" s="42">
        <f t="shared" si="0"/>
        <v>186421436</v>
      </c>
      <c r="M14" s="19" t="s">
        <v>23</v>
      </c>
    </row>
    <row r="15" spans="1:13" ht="26.25" customHeight="1">
      <c r="A15" s="18" t="s">
        <v>23</v>
      </c>
      <c r="B15" s="11" t="s">
        <v>23</v>
      </c>
      <c r="C15" s="11" t="s">
        <v>40</v>
      </c>
      <c r="D15" s="34" t="s">
        <v>41</v>
      </c>
      <c r="E15" s="42">
        <v>36514000000</v>
      </c>
      <c r="F15" s="42" t="s">
        <v>25</v>
      </c>
      <c r="G15" s="42">
        <v>36514000000</v>
      </c>
      <c r="H15" s="42">
        <v>35608414499</v>
      </c>
      <c r="I15" s="43">
        <v>0</v>
      </c>
      <c r="J15" s="43">
        <v>0</v>
      </c>
      <c r="K15" s="42">
        <f t="shared" si="1"/>
        <v>35608414499</v>
      </c>
      <c r="L15" s="42">
        <f t="shared" si="0"/>
        <v>-905585501</v>
      </c>
      <c r="M15" s="19" t="s">
        <v>23</v>
      </c>
    </row>
    <row r="16" spans="1:13" ht="26.25" customHeight="1">
      <c r="A16" s="18" t="s">
        <v>23</v>
      </c>
      <c r="B16" s="11" t="s">
        <v>23</v>
      </c>
      <c r="C16" s="11" t="s">
        <v>42</v>
      </c>
      <c r="D16" s="34" t="s">
        <v>43</v>
      </c>
      <c r="E16" s="42">
        <v>1811000000</v>
      </c>
      <c r="F16" s="42" t="s">
        <v>25</v>
      </c>
      <c r="G16" s="42">
        <v>1811000000</v>
      </c>
      <c r="H16" s="42">
        <v>2316766656</v>
      </c>
      <c r="I16" s="43">
        <v>0</v>
      </c>
      <c r="J16" s="43">
        <v>0</v>
      </c>
      <c r="K16" s="42">
        <f t="shared" si="1"/>
        <v>2316766656</v>
      </c>
      <c r="L16" s="42">
        <f t="shared" si="0"/>
        <v>505766656</v>
      </c>
      <c r="M16" s="19" t="s">
        <v>23</v>
      </c>
    </row>
    <row r="17" spans="1:13" ht="26.25" customHeight="1">
      <c r="A17" s="18" t="s">
        <v>23</v>
      </c>
      <c r="B17" s="11" t="s">
        <v>23</v>
      </c>
      <c r="C17" s="11" t="s">
        <v>44</v>
      </c>
      <c r="D17" s="34" t="s">
        <v>45</v>
      </c>
      <c r="E17" s="42">
        <v>215492000000</v>
      </c>
      <c r="F17" s="42" t="s">
        <v>25</v>
      </c>
      <c r="G17" s="42">
        <v>215492000000</v>
      </c>
      <c r="H17" s="42">
        <v>221516786552</v>
      </c>
      <c r="I17" s="43">
        <v>0</v>
      </c>
      <c r="J17" s="43">
        <v>0</v>
      </c>
      <c r="K17" s="42">
        <f t="shared" si="1"/>
        <v>221516786552</v>
      </c>
      <c r="L17" s="42">
        <f t="shared" si="0"/>
        <v>6024786552</v>
      </c>
      <c r="M17" s="19" t="s">
        <v>23</v>
      </c>
    </row>
    <row r="18" spans="1:13" ht="26.25" customHeight="1">
      <c r="A18" s="18" t="s">
        <v>23</v>
      </c>
      <c r="B18" s="11" t="s">
        <v>23</v>
      </c>
      <c r="C18" s="11" t="s">
        <v>23</v>
      </c>
      <c r="D18" s="34" t="s">
        <v>46</v>
      </c>
      <c r="E18" s="42">
        <v>98978836000</v>
      </c>
      <c r="F18" s="42" t="s">
        <v>25</v>
      </c>
      <c r="G18" s="42">
        <v>98978836000</v>
      </c>
      <c r="H18" s="42">
        <f>H19+H23</f>
        <v>112205041685</v>
      </c>
      <c r="I18" s="42">
        <f>I19+I23</f>
        <v>8283787255</v>
      </c>
      <c r="J18" s="43">
        <v>0</v>
      </c>
      <c r="K18" s="42">
        <f t="shared" si="1"/>
        <v>120488828940</v>
      </c>
      <c r="L18" s="42">
        <f t="shared" si="0"/>
        <v>21509992940</v>
      </c>
      <c r="M18" s="19" t="s">
        <v>23</v>
      </c>
    </row>
    <row r="19" spans="1:13" ht="26.25" customHeight="1">
      <c r="A19" s="18" t="s">
        <v>30</v>
      </c>
      <c r="B19" s="11" t="s">
        <v>23</v>
      </c>
      <c r="C19" s="11" t="s">
        <v>23</v>
      </c>
      <c r="D19" s="34" t="s">
        <v>47</v>
      </c>
      <c r="E19" s="42">
        <v>20862414000</v>
      </c>
      <c r="F19" s="42" t="s">
        <v>25</v>
      </c>
      <c r="G19" s="42">
        <v>20862414000</v>
      </c>
      <c r="H19" s="42">
        <f>SUM(H20:H22)</f>
        <v>23634706407</v>
      </c>
      <c r="I19" s="42">
        <f>SUM(I20:I22)</f>
        <v>7946392588</v>
      </c>
      <c r="J19" s="43">
        <v>0</v>
      </c>
      <c r="K19" s="42">
        <f t="shared" si="1"/>
        <v>31581098995</v>
      </c>
      <c r="L19" s="42">
        <f t="shared" si="0"/>
        <v>10718684995</v>
      </c>
      <c r="M19" s="19" t="s">
        <v>23</v>
      </c>
    </row>
    <row r="20" spans="1:13" ht="26.25" customHeight="1">
      <c r="A20" s="18" t="s">
        <v>23</v>
      </c>
      <c r="B20" s="11" t="s">
        <v>23</v>
      </c>
      <c r="C20" s="11" t="s">
        <v>27</v>
      </c>
      <c r="D20" s="34" t="s">
        <v>48</v>
      </c>
      <c r="E20" s="42">
        <v>17458282000</v>
      </c>
      <c r="F20" s="42" t="s">
        <v>25</v>
      </c>
      <c r="G20" s="42">
        <v>17458282000</v>
      </c>
      <c r="H20" s="42">
        <v>17310026530</v>
      </c>
      <c r="I20" s="42">
        <v>768659159</v>
      </c>
      <c r="J20" s="43">
        <v>0</v>
      </c>
      <c r="K20" s="42">
        <f t="shared" si="1"/>
        <v>18078685689</v>
      </c>
      <c r="L20" s="42">
        <f t="shared" si="0"/>
        <v>620403689</v>
      </c>
      <c r="M20" s="19" t="s">
        <v>23</v>
      </c>
    </row>
    <row r="21" spans="1:13" ht="26.25" customHeight="1">
      <c r="A21" s="18" t="s">
        <v>23</v>
      </c>
      <c r="B21" s="11" t="s">
        <v>23</v>
      </c>
      <c r="C21" s="11" t="s">
        <v>30</v>
      </c>
      <c r="D21" s="36" t="s">
        <v>49</v>
      </c>
      <c r="E21" s="42">
        <v>2611180000</v>
      </c>
      <c r="F21" s="42" t="s">
        <v>25</v>
      </c>
      <c r="G21" s="42">
        <v>2611180000</v>
      </c>
      <c r="H21" s="44">
        <f>12810660393-9644133511</f>
        <v>3166526882</v>
      </c>
      <c r="I21" s="42">
        <v>6991522895</v>
      </c>
      <c r="J21" s="43">
        <v>0</v>
      </c>
      <c r="K21" s="42">
        <f>SUM(H21:J21)</f>
        <v>10158049777</v>
      </c>
      <c r="L21" s="42">
        <f t="shared" si="0"/>
        <v>7546869777</v>
      </c>
      <c r="M21" s="19" t="s">
        <v>23</v>
      </c>
    </row>
    <row r="22" spans="1:13" ht="26.25" customHeight="1">
      <c r="A22" s="18" t="s">
        <v>23</v>
      </c>
      <c r="B22" s="11" t="s">
        <v>23</v>
      </c>
      <c r="C22" s="11" t="s">
        <v>32</v>
      </c>
      <c r="D22" s="36" t="s">
        <v>50</v>
      </c>
      <c r="E22" s="42">
        <v>792952000</v>
      </c>
      <c r="F22" s="42" t="s">
        <v>25</v>
      </c>
      <c r="G22" s="42">
        <v>792952000</v>
      </c>
      <c r="H22" s="44">
        <f>1411502995+1746650000</f>
        <v>3158152995</v>
      </c>
      <c r="I22" s="42">
        <v>186210534</v>
      </c>
      <c r="J22" s="43">
        <v>0</v>
      </c>
      <c r="K22" s="42">
        <f t="shared" si="1"/>
        <v>3344363529</v>
      </c>
      <c r="L22" s="42">
        <f t="shared" si="0"/>
        <v>2551411529</v>
      </c>
      <c r="M22" s="19" t="s">
        <v>23</v>
      </c>
    </row>
    <row r="23" spans="1:13" ht="26.25" customHeight="1">
      <c r="A23" s="18" t="s">
        <v>32</v>
      </c>
      <c r="B23" s="11" t="s">
        <v>23</v>
      </c>
      <c r="C23" s="11" t="s">
        <v>23</v>
      </c>
      <c r="D23" s="34" t="s">
        <v>51</v>
      </c>
      <c r="E23" s="42">
        <v>78116422000</v>
      </c>
      <c r="F23" s="42" t="s">
        <v>25</v>
      </c>
      <c r="G23" s="42">
        <v>78116422000</v>
      </c>
      <c r="H23" s="42">
        <v>88570335278</v>
      </c>
      <c r="I23" s="42">
        <v>337394667</v>
      </c>
      <c r="J23" s="43">
        <v>0</v>
      </c>
      <c r="K23" s="42">
        <f t="shared" si="1"/>
        <v>88907729945</v>
      </c>
      <c r="L23" s="42">
        <f t="shared" si="0"/>
        <v>10791307945</v>
      </c>
      <c r="M23" s="19" t="s">
        <v>23</v>
      </c>
    </row>
    <row r="24" spans="1:13" ht="26.25" customHeight="1">
      <c r="A24" s="18" t="s">
        <v>23</v>
      </c>
      <c r="B24" s="11" t="s">
        <v>23</v>
      </c>
      <c r="C24" s="11" t="s">
        <v>27</v>
      </c>
      <c r="D24" s="34" t="s">
        <v>52</v>
      </c>
      <c r="E24" s="42">
        <v>41075609000</v>
      </c>
      <c r="F24" s="42" t="s">
        <v>25</v>
      </c>
      <c r="G24" s="42">
        <v>41075609000</v>
      </c>
      <c r="H24" s="42">
        <v>48766990846</v>
      </c>
      <c r="I24" s="42">
        <v>9566552</v>
      </c>
      <c r="J24" s="43">
        <v>0</v>
      </c>
      <c r="K24" s="42">
        <f t="shared" si="1"/>
        <v>48776557398</v>
      </c>
      <c r="L24" s="42">
        <f t="shared" si="0"/>
        <v>7700948398</v>
      </c>
      <c r="M24" s="19" t="s">
        <v>23</v>
      </c>
    </row>
    <row r="25" spans="1:13" ht="26.25" customHeight="1">
      <c r="A25" s="18" t="s">
        <v>23</v>
      </c>
      <c r="B25" s="11" t="s">
        <v>23</v>
      </c>
      <c r="C25" s="11" t="s">
        <v>30</v>
      </c>
      <c r="D25" s="34" t="s">
        <v>53</v>
      </c>
      <c r="E25" s="42">
        <v>5653024000</v>
      </c>
      <c r="F25" s="42" t="s">
        <v>25</v>
      </c>
      <c r="G25" s="42">
        <v>5653024000</v>
      </c>
      <c r="H25" s="42">
        <v>6186324185</v>
      </c>
      <c r="I25" s="42">
        <v>14088573</v>
      </c>
      <c r="J25" s="43">
        <v>0</v>
      </c>
      <c r="K25" s="42">
        <f t="shared" si="1"/>
        <v>6200412758</v>
      </c>
      <c r="L25" s="42">
        <f t="shared" si="0"/>
        <v>547388758</v>
      </c>
      <c r="M25" s="19" t="s">
        <v>23</v>
      </c>
    </row>
    <row r="26" spans="1:13" ht="26.25" customHeight="1">
      <c r="A26" s="18" t="s">
        <v>23</v>
      </c>
      <c r="B26" s="11" t="s">
        <v>23</v>
      </c>
      <c r="C26" s="11" t="s">
        <v>32</v>
      </c>
      <c r="D26" s="34" t="s">
        <v>54</v>
      </c>
      <c r="E26" s="42">
        <v>31387789000</v>
      </c>
      <c r="F26" s="42" t="s">
        <v>25</v>
      </c>
      <c r="G26" s="42">
        <v>31387789000</v>
      </c>
      <c r="H26" s="42">
        <v>33617020247</v>
      </c>
      <c r="I26" s="42">
        <v>313739542</v>
      </c>
      <c r="J26" s="43">
        <v>0</v>
      </c>
      <c r="K26" s="42">
        <f t="shared" si="1"/>
        <v>33930759789</v>
      </c>
      <c r="L26" s="42">
        <f t="shared" si="0"/>
        <v>2542970789</v>
      </c>
      <c r="M26" s="19" t="s">
        <v>23</v>
      </c>
    </row>
    <row r="27" spans="1:13" ht="26.25" customHeight="1">
      <c r="A27" s="18" t="s">
        <v>23</v>
      </c>
      <c r="B27" s="11" t="s">
        <v>23</v>
      </c>
      <c r="C27" s="11" t="s">
        <v>23</v>
      </c>
      <c r="D27" s="34" t="s">
        <v>55</v>
      </c>
      <c r="E27" s="42">
        <v>37340385000</v>
      </c>
      <c r="F27" s="42" t="s">
        <v>25</v>
      </c>
      <c r="G27" s="42">
        <v>37340385000</v>
      </c>
      <c r="H27" s="42">
        <f>H28</f>
        <v>20537290338</v>
      </c>
      <c r="I27" s="42">
        <f>I28</f>
        <v>2111946428</v>
      </c>
      <c r="J27" s="43">
        <v>0</v>
      </c>
      <c r="K27" s="42">
        <f t="shared" si="1"/>
        <v>22649236766</v>
      </c>
      <c r="L27" s="42">
        <f t="shared" si="0"/>
        <v>-14691148234</v>
      </c>
      <c r="M27" s="19" t="s">
        <v>23</v>
      </c>
    </row>
    <row r="28" spans="1:13" ht="26.25" customHeight="1">
      <c r="A28" s="18" t="s">
        <v>34</v>
      </c>
      <c r="B28" s="11" t="s">
        <v>23</v>
      </c>
      <c r="C28" s="11" t="s">
        <v>23</v>
      </c>
      <c r="D28" s="34" t="s">
        <v>56</v>
      </c>
      <c r="E28" s="42">
        <v>37340385000</v>
      </c>
      <c r="F28" s="42" t="s">
        <v>25</v>
      </c>
      <c r="G28" s="42">
        <v>37340385000</v>
      </c>
      <c r="H28" s="42">
        <f>SUM(H29:H33)</f>
        <v>20537290338</v>
      </c>
      <c r="I28" s="42">
        <f>SUM(I29:I33)</f>
        <v>2111946428</v>
      </c>
      <c r="J28" s="43">
        <v>0</v>
      </c>
      <c r="K28" s="42">
        <f>SUM(K29:K33)</f>
        <v>22649236766</v>
      </c>
      <c r="L28" s="42">
        <f t="shared" si="0"/>
        <v>-14691148234</v>
      </c>
      <c r="M28" s="19" t="s">
        <v>23</v>
      </c>
    </row>
    <row r="29" spans="1:13" s="41" customFormat="1" ht="26.25" customHeight="1">
      <c r="A29" s="37" t="s">
        <v>23</v>
      </c>
      <c r="B29" s="38" t="s">
        <v>23</v>
      </c>
      <c r="C29" s="38" t="s">
        <v>27</v>
      </c>
      <c r="D29" s="39" t="s">
        <v>57</v>
      </c>
      <c r="E29" s="45">
        <v>9789018000</v>
      </c>
      <c r="F29" s="45" t="s">
        <v>25</v>
      </c>
      <c r="G29" s="45">
        <v>9789018000</v>
      </c>
      <c r="H29" s="45">
        <f>8149732266</f>
        <v>8149732266</v>
      </c>
      <c r="I29" s="45">
        <v>718537421</v>
      </c>
      <c r="J29" s="46">
        <v>0</v>
      </c>
      <c r="K29" s="45">
        <f t="shared" si="1"/>
        <v>8868269687</v>
      </c>
      <c r="L29" s="45">
        <f t="shared" si="0"/>
        <v>-920748313</v>
      </c>
      <c r="M29" s="40" t="s">
        <v>23</v>
      </c>
    </row>
    <row r="30" spans="1:13" ht="26.25" customHeight="1">
      <c r="A30" s="28" t="s">
        <v>23</v>
      </c>
      <c r="B30" s="29" t="s">
        <v>23</v>
      </c>
      <c r="C30" s="29" t="s">
        <v>30</v>
      </c>
      <c r="D30" s="35" t="s">
        <v>58</v>
      </c>
      <c r="E30" s="47">
        <v>22338979000</v>
      </c>
      <c r="F30" s="47" t="s">
        <v>25</v>
      </c>
      <c r="G30" s="47">
        <v>22338979000</v>
      </c>
      <c r="H30" s="47">
        <v>11186529452</v>
      </c>
      <c r="I30" s="47">
        <v>1393409007</v>
      </c>
      <c r="J30" s="48">
        <v>0</v>
      </c>
      <c r="K30" s="47">
        <f t="shared" si="1"/>
        <v>12579938459</v>
      </c>
      <c r="L30" s="47">
        <f t="shared" si="0"/>
        <v>-9759040541</v>
      </c>
      <c r="M30" s="32" t="s">
        <v>23</v>
      </c>
    </row>
    <row r="31" spans="1:13" ht="26.25" customHeight="1">
      <c r="A31" s="18" t="s">
        <v>23</v>
      </c>
      <c r="B31" s="11" t="s">
        <v>23</v>
      </c>
      <c r="C31" s="11" t="s">
        <v>32</v>
      </c>
      <c r="D31" s="34" t="s">
        <v>59</v>
      </c>
      <c r="E31" s="42">
        <v>4000</v>
      </c>
      <c r="F31" s="42" t="s">
        <v>25</v>
      </c>
      <c r="G31" s="42">
        <v>4000</v>
      </c>
      <c r="H31" s="42">
        <v>1000</v>
      </c>
      <c r="I31" s="43">
        <v>0</v>
      </c>
      <c r="J31" s="43">
        <v>0</v>
      </c>
      <c r="K31" s="42">
        <f t="shared" si="1"/>
        <v>1000</v>
      </c>
      <c r="L31" s="42">
        <f t="shared" si="0"/>
        <v>-3000</v>
      </c>
      <c r="M31" s="19" t="s">
        <v>23</v>
      </c>
    </row>
    <row r="32" spans="1:13" ht="26.25" customHeight="1">
      <c r="A32" s="18" t="s">
        <v>23</v>
      </c>
      <c r="B32" s="11" t="s">
        <v>23</v>
      </c>
      <c r="C32" s="11" t="s">
        <v>34</v>
      </c>
      <c r="D32" s="34" t="s">
        <v>60</v>
      </c>
      <c r="E32" s="42">
        <v>4743813000</v>
      </c>
      <c r="F32" s="42" t="s">
        <v>25</v>
      </c>
      <c r="G32" s="42">
        <v>4743813000</v>
      </c>
      <c r="H32" s="42">
        <v>605179612</v>
      </c>
      <c r="I32" s="43">
        <v>0</v>
      </c>
      <c r="J32" s="43">
        <v>0</v>
      </c>
      <c r="K32" s="42">
        <f t="shared" si="1"/>
        <v>605179612</v>
      </c>
      <c r="L32" s="42">
        <f t="shared" si="0"/>
        <v>-4138633388</v>
      </c>
      <c r="M32" s="19" t="s">
        <v>23</v>
      </c>
    </row>
    <row r="33" spans="1:13" ht="26.25" customHeight="1">
      <c r="A33" s="18" t="s">
        <v>23</v>
      </c>
      <c r="B33" s="11" t="s">
        <v>23</v>
      </c>
      <c r="C33" s="11" t="s">
        <v>36</v>
      </c>
      <c r="D33" s="34" t="s">
        <v>61</v>
      </c>
      <c r="E33" s="42">
        <v>468571000</v>
      </c>
      <c r="F33" s="42" t="s">
        <v>25</v>
      </c>
      <c r="G33" s="42">
        <v>468571000</v>
      </c>
      <c r="H33" s="42">
        <v>595848008</v>
      </c>
      <c r="I33" s="43">
        <v>0</v>
      </c>
      <c r="J33" s="43">
        <v>0</v>
      </c>
      <c r="K33" s="42">
        <f t="shared" si="1"/>
        <v>595848008</v>
      </c>
      <c r="L33" s="42">
        <f t="shared" si="0"/>
        <v>127277008</v>
      </c>
      <c r="M33" s="19" t="s">
        <v>23</v>
      </c>
    </row>
    <row r="34" spans="1:13" ht="26.25" customHeight="1">
      <c r="A34" s="18" t="s">
        <v>23</v>
      </c>
      <c r="B34" s="11" t="s">
        <v>23</v>
      </c>
      <c r="C34" s="11" t="s">
        <v>23</v>
      </c>
      <c r="D34" s="34" t="s">
        <v>62</v>
      </c>
      <c r="E34" s="42">
        <v>224406799000</v>
      </c>
      <c r="F34" s="42" t="s">
        <v>25</v>
      </c>
      <c r="G34" s="42">
        <v>224406799000</v>
      </c>
      <c r="H34" s="42">
        <v>206902621091</v>
      </c>
      <c r="I34" s="42">
        <v>26603437987.159996</v>
      </c>
      <c r="J34" s="43">
        <v>0</v>
      </c>
      <c r="K34" s="42">
        <f t="shared" si="1"/>
        <v>233506059078.16</v>
      </c>
      <c r="L34" s="42">
        <f t="shared" si="0"/>
        <v>9099260078.160004</v>
      </c>
      <c r="M34" s="19" t="s">
        <v>23</v>
      </c>
    </row>
    <row r="35" spans="1:13" ht="26.25" customHeight="1">
      <c r="A35" s="18" t="s">
        <v>36</v>
      </c>
      <c r="B35" s="11" t="s">
        <v>23</v>
      </c>
      <c r="C35" s="11" t="s">
        <v>23</v>
      </c>
      <c r="D35" s="34" t="s">
        <v>63</v>
      </c>
      <c r="E35" s="42">
        <v>224406799000</v>
      </c>
      <c r="F35" s="42" t="s">
        <v>25</v>
      </c>
      <c r="G35" s="42">
        <v>224406799000</v>
      </c>
      <c r="H35" s="42">
        <v>206902621091</v>
      </c>
      <c r="I35" s="42">
        <v>26603437987.159996</v>
      </c>
      <c r="J35" s="43">
        <v>0</v>
      </c>
      <c r="K35" s="42">
        <f t="shared" si="1"/>
        <v>233506059078.16</v>
      </c>
      <c r="L35" s="42">
        <f t="shared" si="0"/>
        <v>9099260078.160004</v>
      </c>
      <c r="M35" s="19" t="s">
        <v>23</v>
      </c>
    </row>
    <row r="36" spans="1:13" ht="26.25" customHeight="1">
      <c r="A36" s="18" t="s">
        <v>23</v>
      </c>
      <c r="B36" s="11" t="s">
        <v>23</v>
      </c>
      <c r="C36" s="11" t="s">
        <v>27</v>
      </c>
      <c r="D36" s="34" t="s">
        <v>64</v>
      </c>
      <c r="E36" s="42">
        <v>198990760000</v>
      </c>
      <c r="F36" s="42" t="s">
        <v>25</v>
      </c>
      <c r="G36" s="42">
        <v>198990760000</v>
      </c>
      <c r="H36" s="42">
        <v>178796863726</v>
      </c>
      <c r="I36" s="42">
        <v>24803437987.16</v>
      </c>
      <c r="J36" s="43">
        <v>0</v>
      </c>
      <c r="K36" s="42">
        <f t="shared" si="1"/>
        <v>203600301713.16</v>
      </c>
      <c r="L36" s="42">
        <f aca="true" t="shared" si="2" ref="L36:L43">K36-G36</f>
        <v>4609541713.160004</v>
      </c>
      <c r="M36" s="19" t="s">
        <v>23</v>
      </c>
    </row>
    <row r="37" spans="1:13" ht="26.25" customHeight="1">
      <c r="A37" s="18" t="s">
        <v>23</v>
      </c>
      <c r="B37" s="11" t="s">
        <v>23</v>
      </c>
      <c r="C37" s="11" t="s">
        <v>30</v>
      </c>
      <c r="D37" s="34" t="s">
        <v>65</v>
      </c>
      <c r="E37" s="42">
        <v>4422955000</v>
      </c>
      <c r="F37" s="42" t="s">
        <v>25</v>
      </c>
      <c r="G37" s="42">
        <v>4422955000</v>
      </c>
      <c r="H37" s="42">
        <v>4365702765</v>
      </c>
      <c r="I37" s="42">
        <v>1800000000</v>
      </c>
      <c r="J37" s="43">
        <v>0</v>
      </c>
      <c r="K37" s="42">
        <f t="shared" si="1"/>
        <v>6165702765</v>
      </c>
      <c r="L37" s="42">
        <f t="shared" si="2"/>
        <v>1742747765</v>
      </c>
      <c r="M37" s="19" t="s">
        <v>23</v>
      </c>
    </row>
    <row r="38" spans="1:13" ht="26.25" customHeight="1">
      <c r="A38" s="18" t="s">
        <v>23</v>
      </c>
      <c r="B38" s="11" t="s">
        <v>23</v>
      </c>
      <c r="C38" s="11" t="s">
        <v>32</v>
      </c>
      <c r="D38" s="34" t="s">
        <v>66</v>
      </c>
      <c r="E38" s="42">
        <v>20993084000</v>
      </c>
      <c r="F38" s="42" t="s">
        <v>25</v>
      </c>
      <c r="G38" s="42">
        <v>20993084000</v>
      </c>
      <c r="H38" s="42">
        <v>23740054600</v>
      </c>
      <c r="I38" s="43">
        <v>0</v>
      </c>
      <c r="J38" s="43">
        <v>0</v>
      </c>
      <c r="K38" s="42">
        <f t="shared" si="1"/>
        <v>23740054600</v>
      </c>
      <c r="L38" s="42">
        <f t="shared" si="2"/>
        <v>2746970600</v>
      </c>
      <c r="M38" s="19" t="s">
        <v>23</v>
      </c>
    </row>
    <row r="39" spans="1:13" ht="26.25" customHeight="1">
      <c r="A39" s="18" t="s">
        <v>23</v>
      </c>
      <c r="B39" s="11" t="s">
        <v>23</v>
      </c>
      <c r="C39" s="11" t="s">
        <v>23</v>
      </c>
      <c r="D39" s="34" t="s">
        <v>67</v>
      </c>
      <c r="E39" s="42">
        <v>11415384000</v>
      </c>
      <c r="F39" s="42" t="s">
        <v>25</v>
      </c>
      <c r="G39" s="42">
        <v>11415384000</v>
      </c>
      <c r="H39" s="42">
        <f>H40+H42</f>
        <v>21653953235.129997</v>
      </c>
      <c r="I39" s="42">
        <f>I40+I42</f>
        <v>124220924</v>
      </c>
      <c r="J39" s="43">
        <v>0</v>
      </c>
      <c r="K39" s="42">
        <f>K40+K42</f>
        <v>21778174159.129997</v>
      </c>
      <c r="L39" s="42">
        <f t="shared" si="2"/>
        <v>10362790159.129997</v>
      </c>
      <c r="M39" s="19" t="s">
        <v>23</v>
      </c>
    </row>
    <row r="40" spans="1:13" ht="26.25" customHeight="1">
      <c r="A40" s="18" t="s">
        <v>38</v>
      </c>
      <c r="B40" s="11" t="s">
        <v>23</v>
      </c>
      <c r="C40" s="11" t="s">
        <v>23</v>
      </c>
      <c r="D40" s="34" t="s">
        <v>68</v>
      </c>
      <c r="E40" s="43">
        <v>0</v>
      </c>
      <c r="F40" s="43">
        <v>0</v>
      </c>
      <c r="G40" s="43">
        <v>0</v>
      </c>
      <c r="H40" s="42">
        <v>1830474</v>
      </c>
      <c r="I40" s="43">
        <v>0</v>
      </c>
      <c r="J40" s="43">
        <v>0</v>
      </c>
      <c r="K40" s="42">
        <f t="shared" si="1"/>
        <v>1830474</v>
      </c>
      <c r="L40" s="42">
        <f t="shared" si="2"/>
        <v>1830474</v>
      </c>
      <c r="M40" s="19" t="s">
        <v>23</v>
      </c>
    </row>
    <row r="41" spans="1:13" ht="26.25" customHeight="1">
      <c r="A41" s="18" t="s">
        <v>23</v>
      </c>
      <c r="B41" s="11" t="s">
        <v>23</v>
      </c>
      <c r="C41" s="11" t="s">
        <v>27</v>
      </c>
      <c r="D41" s="34" t="s">
        <v>69</v>
      </c>
      <c r="E41" s="43">
        <v>0</v>
      </c>
      <c r="F41" s="43">
        <v>0</v>
      </c>
      <c r="G41" s="43">
        <v>0</v>
      </c>
      <c r="H41" s="42">
        <v>1830474</v>
      </c>
      <c r="I41" s="42" t="s">
        <v>25</v>
      </c>
      <c r="J41" s="43">
        <v>0</v>
      </c>
      <c r="K41" s="42">
        <f t="shared" si="1"/>
        <v>1830474</v>
      </c>
      <c r="L41" s="42">
        <f t="shared" si="2"/>
        <v>1830474</v>
      </c>
      <c r="M41" s="19" t="s">
        <v>23</v>
      </c>
    </row>
    <row r="42" spans="1:13" ht="26.25" customHeight="1">
      <c r="A42" s="18" t="s">
        <v>40</v>
      </c>
      <c r="B42" s="11" t="s">
        <v>23</v>
      </c>
      <c r="C42" s="11" t="s">
        <v>23</v>
      </c>
      <c r="D42" s="34" t="s">
        <v>70</v>
      </c>
      <c r="E42" s="42">
        <v>11415384000</v>
      </c>
      <c r="F42" s="42" t="s">
        <v>25</v>
      </c>
      <c r="G42" s="42">
        <v>11415384000</v>
      </c>
      <c r="H42" s="42">
        <f>SUM(H43:H44)</f>
        <v>21652122761.129997</v>
      </c>
      <c r="I42" s="42">
        <f>SUM(I43:I44)</f>
        <v>124220924</v>
      </c>
      <c r="J42" s="43">
        <v>0</v>
      </c>
      <c r="K42" s="42">
        <f t="shared" si="1"/>
        <v>21776343685.129997</v>
      </c>
      <c r="L42" s="42">
        <f t="shared" si="2"/>
        <v>10360959685.129997</v>
      </c>
      <c r="M42" s="19" t="s">
        <v>23</v>
      </c>
    </row>
    <row r="43" spans="1:13" ht="26.25" customHeight="1">
      <c r="A43" s="18" t="s">
        <v>23</v>
      </c>
      <c r="B43" s="11" t="s">
        <v>23</v>
      </c>
      <c r="C43" s="11" t="s">
        <v>27</v>
      </c>
      <c r="D43" s="34" t="s">
        <v>71</v>
      </c>
      <c r="E43" s="42">
        <v>121375000</v>
      </c>
      <c r="F43" s="42" t="s">
        <v>25</v>
      </c>
      <c r="G43" s="42">
        <v>121375000</v>
      </c>
      <c r="H43" s="42">
        <v>114515404</v>
      </c>
      <c r="I43" s="43">
        <v>0</v>
      </c>
      <c r="J43" s="43">
        <v>0</v>
      </c>
      <c r="K43" s="42">
        <f t="shared" si="1"/>
        <v>114515404</v>
      </c>
      <c r="L43" s="42">
        <f t="shared" si="2"/>
        <v>-6859596</v>
      </c>
      <c r="M43" s="19" t="s">
        <v>23</v>
      </c>
    </row>
    <row r="44" spans="1:13" ht="26.25" customHeight="1">
      <c r="A44" s="18" t="s">
        <v>23</v>
      </c>
      <c r="B44" s="11" t="s">
        <v>23</v>
      </c>
      <c r="C44" s="11" t="s">
        <v>30</v>
      </c>
      <c r="D44" s="36" t="s">
        <v>72</v>
      </c>
      <c r="E44" s="42">
        <v>11294009000</v>
      </c>
      <c r="F44" s="42" t="s">
        <v>25</v>
      </c>
      <c r="G44" s="42">
        <v>11294009000</v>
      </c>
      <c r="H44" s="44">
        <f>13640123846.13+7263269360+634214151</f>
        <v>21537607357.129997</v>
      </c>
      <c r="I44" s="42">
        <v>124220924</v>
      </c>
      <c r="J44" s="43">
        <v>0</v>
      </c>
      <c r="K44" s="42">
        <f t="shared" si="1"/>
        <v>21661828281.129997</v>
      </c>
      <c r="L44" s="42">
        <f>K44-G44</f>
        <v>10367819281.129997</v>
      </c>
      <c r="M44" s="19" t="s">
        <v>23</v>
      </c>
    </row>
    <row r="45" spans="5:12" ht="26.25" customHeight="1">
      <c r="E45" s="42"/>
      <c r="F45" s="42"/>
      <c r="G45" s="42"/>
      <c r="H45" s="42"/>
      <c r="I45" s="42"/>
      <c r="J45" s="42"/>
      <c r="K45" s="42"/>
      <c r="L45" s="42"/>
    </row>
    <row r="55" spans="1:13" ht="26.25" customHeight="1">
      <c r="A55" s="28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2"/>
    </row>
  </sheetData>
  <sheetProtection/>
  <mergeCells count="9">
    <mergeCell ref="H1:J1"/>
    <mergeCell ref="E4:G4"/>
    <mergeCell ref="A4:D4"/>
    <mergeCell ref="F1:G1"/>
    <mergeCell ref="A3:D3"/>
    <mergeCell ref="M4:M5"/>
    <mergeCell ref="L3:M3"/>
    <mergeCell ref="H4:K4"/>
    <mergeCell ref="L4:L5"/>
  </mergeCells>
  <printOptions horizontalCentered="1"/>
  <pageMargins left="0.5905511811023623" right="0.629921259842519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林秀鈴</cp:lastModifiedBy>
  <cp:lastPrinted>2018-04-16T13:46:37Z</cp:lastPrinted>
  <dcterms:created xsi:type="dcterms:W3CDTF">2014-06-09T07:35:15Z</dcterms:created>
  <dcterms:modified xsi:type="dcterms:W3CDTF">2018-04-16T14:07:22Z</dcterms:modified>
  <cp:category/>
  <cp:version/>
  <cp:contentType/>
  <cp:contentStatus/>
</cp:coreProperties>
</file>