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07決算\"/>
    </mc:Choice>
  </mc:AlternateContent>
  <bookViews>
    <workbookView xWindow="0" yWindow="0" windowWidth="24000" windowHeight="8565"/>
  </bookViews>
  <sheets>
    <sheet name="107收支性質及餘絀表" sheetId="1" r:id="rId1"/>
  </sheets>
  <definedNames>
    <definedName name="NI">#REF!</definedName>
    <definedName name="_xlnm.Print_Area" localSheetId="0">'107收支性質及餘絀表'!$A$1:$G$27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C22" i="1"/>
  <c r="C21" i="1"/>
  <c r="F20" i="1"/>
  <c r="G22" i="1" s="1"/>
  <c r="D20" i="1"/>
  <c r="E22" i="1" s="1"/>
  <c r="C20" i="1"/>
  <c r="B20" i="1"/>
  <c r="C19" i="1"/>
  <c r="C18" i="1"/>
  <c r="F17" i="1"/>
  <c r="G19" i="1" s="1"/>
  <c r="D17" i="1"/>
  <c r="E19" i="1" s="1"/>
  <c r="C17" i="1"/>
  <c r="B17" i="1"/>
  <c r="B23" i="1" s="1"/>
  <c r="D14" i="1"/>
  <c r="D25" i="1" s="1"/>
  <c r="F11" i="1"/>
  <c r="G13" i="1" s="1"/>
  <c r="D11" i="1"/>
  <c r="E13" i="1" s="1"/>
  <c r="C10" i="1"/>
  <c r="C9" i="1"/>
  <c r="C8" i="1"/>
  <c r="F7" i="1"/>
  <c r="F14" i="1" s="1"/>
  <c r="F25" i="1" s="1"/>
  <c r="D7" i="1"/>
  <c r="E10" i="1" s="1"/>
  <c r="B7" i="1"/>
  <c r="C7" i="1" l="1"/>
  <c r="G8" i="1"/>
  <c r="G9" i="1"/>
  <c r="G10" i="1"/>
  <c r="B11" i="1"/>
  <c r="B14" i="1" s="1"/>
  <c r="B25" i="1" s="1"/>
  <c r="E18" i="1"/>
  <c r="E21" i="1"/>
  <c r="E12" i="1"/>
  <c r="G18" i="1"/>
  <c r="G21" i="1"/>
  <c r="E8" i="1"/>
  <c r="E9" i="1"/>
  <c r="G12" i="1"/>
  <c r="C12" i="1" l="1"/>
  <c r="C13" i="1"/>
</calcChain>
</file>

<file path=xl/sharedStrings.xml><?xml version="1.0" encoding="utf-8"?>
<sst xmlns="http://schemas.openxmlformats.org/spreadsheetml/2006/main" count="34" uniqueCount="28">
  <si>
    <t>中央政府總決算</t>
    <phoneticPr fontId="3" type="noConversion"/>
  </si>
  <si>
    <t>歲入歲出性質及餘絀簡明比較分析表</t>
    <phoneticPr fontId="3" type="noConversion"/>
  </si>
  <si>
    <t xml:space="preserve">              中華民國107年度</t>
    <phoneticPr fontId="3" type="noConversion"/>
  </si>
  <si>
    <t xml:space="preserve">        單位︰新臺幣元</t>
    <phoneticPr fontId="3" type="noConversion"/>
  </si>
  <si>
    <t>項              目</t>
    <phoneticPr fontId="3" type="noConversion"/>
  </si>
  <si>
    <t>本年度決算數</t>
    <phoneticPr fontId="3" type="noConversion"/>
  </si>
  <si>
    <t>上年度決算數</t>
    <phoneticPr fontId="3" type="noConversion"/>
  </si>
  <si>
    <t>前年度決算數</t>
    <phoneticPr fontId="3" type="noConversion"/>
  </si>
  <si>
    <t>金           額</t>
    <phoneticPr fontId="3" type="noConversion"/>
  </si>
  <si>
    <t>百分比</t>
  </si>
  <si>
    <t>一、經　常　門</t>
    <phoneticPr fontId="3" type="noConversion"/>
  </si>
  <si>
    <t xml:space="preserve">  (一)歲　入</t>
    <phoneticPr fontId="3" type="noConversion"/>
  </si>
  <si>
    <t xml:space="preserve">       1.直接稅收入</t>
    <phoneticPr fontId="3" type="noConversion"/>
  </si>
  <si>
    <t xml:space="preserve">       2.間接稅收入</t>
    <phoneticPr fontId="3" type="noConversion"/>
  </si>
  <si>
    <t xml:space="preserve">       3.賦稅外收入</t>
    <phoneticPr fontId="3" type="noConversion"/>
  </si>
  <si>
    <t xml:space="preserve">  (二)歲　出</t>
    <phoneticPr fontId="3" type="noConversion"/>
  </si>
  <si>
    <t xml:space="preserve">       1.一般經常支出</t>
    <phoneticPr fontId="3" type="noConversion"/>
  </si>
  <si>
    <t xml:space="preserve">       2.債務利息及事務支出</t>
    <phoneticPr fontId="3" type="noConversion"/>
  </si>
  <si>
    <t xml:space="preserve">  (三)經常門賸餘</t>
    <phoneticPr fontId="3" type="noConversion"/>
  </si>
  <si>
    <t>二、資　本　門</t>
    <phoneticPr fontId="3" type="noConversion"/>
  </si>
  <si>
    <t xml:space="preserve">       1.減少資產</t>
    <phoneticPr fontId="3" type="noConversion"/>
  </si>
  <si>
    <t xml:space="preserve">       2.收回投資</t>
    <phoneticPr fontId="3" type="noConversion"/>
  </si>
  <si>
    <t xml:space="preserve">       1.增置擴充改良資產</t>
    <phoneticPr fontId="3" type="noConversion"/>
  </si>
  <si>
    <t xml:space="preserve">       2.增加投資</t>
    <phoneticPr fontId="3" type="noConversion"/>
  </si>
  <si>
    <t xml:space="preserve">  (三)資本門賸餘(差短-)</t>
    <phoneticPr fontId="3" type="noConversion"/>
  </si>
  <si>
    <t>三、歲入歲出餘絀</t>
    <phoneticPr fontId="3" type="noConversion"/>
  </si>
  <si>
    <t>註：1.直接稅收入包括所得稅、遺產及贈與稅、證券交易稅、期貨交易稅。</t>
    <phoneticPr fontId="3" type="noConversion"/>
  </si>
  <si>
    <t xml:space="preserve">        2.間接稅收入包括關稅、貨物稅、營業稅、菸酒稅、特種貨物及勞務稅。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</si>
</sst>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#,##0.00;[Red]\-#,##0.00;&quot;…&quot;"/>
    <numFmt numFmtId="177" formatCode="#,##0.0;[Red]\-#,##0.0;&quot;…&quot;"/>
    <numFmt numFmtId="178" formatCode="#,##0.00;\-#,##0.00;&quot;…&quot;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5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5"/>
      <color theme="1"/>
      <name val="標楷體"/>
      <family val="4"/>
      <charset val="136"/>
    </font>
    <font>
      <sz val="10"/>
      <color theme="1"/>
      <name val="Arial"/>
      <family val="2"/>
    </font>
    <font>
      <sz val="12"/>
      <color theme="1"/>
      <name val="新細明體"/>
      <family val="1"/>
      <charset val="136"/>
    </font>
    <font>
      <b/>
      <sz val="13"/>
      <color theme="1"/>
      <name val="新細明體"/>
      <family val="1"/>
      <charset val="136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43" fontId="9" fillId="0" borderId="0" xfId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12" fillId="0" borderId="2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41" fontId="11" fillId="0" borderId="5" xfId="0" applyNumberFormat="1" applyFont="1" applyBorder="1" applyAlignment="1">
      <alignment horizontal="right" vertical="center"/>
    </xf>
    <xf numFmtId="41" fontId="11" fillId="0" borderId="6" xfId="0" applyNumberFormat="1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vertical="center"/>
    </xf>
    <xf numFmtId="43" fontId="9" fillId="0" borderId="0" xfId="1" applyFont="1" applyAlignment="1">
      <alignment vertical="center"/>
    </xf>
    <xf numFmtId="0" fontId="9" fillId="0" borderId="2" xfId="0" applyFont="1" applyBorder="1" applyAlignment="1">
      <alignment vertical="center" wrapText="1"/>
    </xf>
    <xf numFmtId="178" fontId="11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178" fontId="11" fillId="0" borderId="7" xfId="0" applyNumberFormat="1" applyFont="1" applyBorder="1" applyAlignment="1">
      <alignment horizontal="right" vertical="center"/>
    </xf>
    <xf numFmtId="41" fontId="11" fillId="0" borderId="7" xfId="0" applyNumberFormat="1" applyFont="1" applyBorder="1" applyAlignment="1">
      <alignment horizontal="right" vertical="center"/>
    </xf>
    <xf numFmtId="41" fontId="11" fillId="0" borderId="8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Border="1"/>
    <xf numFmtId="0" fontId="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Normal="100" zoomScaleSheetLayoutView="100" workbookViewId="0">
      <selection activeCell="A27" sqref="A27"/>
    </sheetView>
  </sheetViews>
  <sheetFormatPr defaultRowHeight="16.5"/>
  <cols>
    <col min="1" max="1" width="25.125" style="42" customWidth="1"/>
    <col min="2" max="2" width="18.125" style="42" customWidth="1"/>
    <col min="3" max="3" width="5.5" style="42" customWidth="1"/>
    <col min="4" max="4" width="18.125" style="42" customWidth="1"/>
    <col min="5" max="5" width="5.5" style="42" customWidth="1"/>
    <col min="6" max="6" width="18.125" style="42" customWidth="1"/>
    <col min="7" max="7" width="5.5" style="42" customWidth="1"/>
    <col min="8" max="8" width="21.375" style="43" bestFit="1" customWidth="1"/>
    <col min="9" max="9" width="20" style="42" bestFit="1" customWidth="1"/>
    <col min="10" max="16384" width="9" style="42"/>
  </cols>
  <sheetData>
    <row r="1" spans="1:9" s="3" customFormat="1" ht="24" customHeight="1">
      <c r="A1" s="46" t="s">
        <v>0</v>
      </c>
      <c r="B1" s="1"/>
      <c r="C1" s="1"/>
      <c r="D1" s="1"/>
      <c r="E1" s="1"/>
      <c r="F1" s="1"/>
      <c r="G1" s="1"/>
      <c r="H1" s="2"/>
    </row>
    <row r="2" spans="1:9" s="3" customFormat="1" ht="22.5" customHeight="1">
      <c r="A2" s="45" t="s">
        <v>1</v>
      </c>
      <c r="B2" s="44"/>
      <c r="C2" s="1"/>
      <c r="D2" s="1"/>
      <c r="E2" s="1"/>
      <c r="F2" s="1"/>
      <c r="G2" s="1"/>
      <c r="H2" s="2"/>
    </row>
    <row r="3" spans="1:9" s="8" customFormat="1" ht="16.5" customHeight="1">
      <c r="A3" s="4"/>
      <c r="B3" s="5" t="s">
        <v>2</v>
      </c>
      <c r="C3" s="6"/>
      <c r="D3" s="6"/>
      <c r="E3" s="6"/>
      <c r="F3" s="47" t="s">
        <v>3</v>
      </c>
      <c r="G3" s="47"/>
      <c r="H3" s="7"/>
    </row>
    <row r="4" spans="1:9" s="3" customFormat="1" ht="30" customHeight="1">
      <c r="A4" s="48" t="s">
        <v>4</v>
      </c>
      <c r="B4" s="9" t="s">
        <v>5</v>
      </c>
      <c r="C4" s="10"/>
      <c r="D4" s="9" t="s">
        <v>6</v>
      </c>
      <c r="E4" s="11"/>
      <c r="F4" s="9" t="s">
        <v>7</v>
      </c>
      <c r="G4" s="12"/>
      <c r="H4" s="2"/>
    </row>
    <row r="5" spans="1:9" s="3" customFormat="1" ht="30" customHeight="1">
      <c r="A5" s="49"/>
      <c r="B5" s="13" t="s">
        <v>8</v>
      </c>
      <c r="C5" s="14" t="s">
        <v>9</v>
      </c>
      <c r="D5" s="13" t="s">
        <v>8</v>
      </c>
      <c r="E5" s="14" t="s">
        <v>9</v>
      </c>
      <c r="F5" s="13" t="s">
        <v>8</v>
      </c>
      <c r="G5" s="15" t="s">
        <v>9</v>
      </c>
      <c r="H5" s="2"/>
    </row>
    <row r="6" spans="1:9" s="20" customFormat="1" ht="39.950000000000003" customHeight="1">
      <c r="A6" s="16" t="s">
        <v>10</v>
      </c>
      <c r="B6" s="17"/>
      <c r="C6" s="17"/>
      <c r="D6" s="17"/>
      <c r="E6" s="17"/>
      <c r="F6" s="17"/>
      <c r="G6" s="18"/>
      <c r="H6" s="19"/>
    </row>
    <row r="7" spans="1:9" s="20" customFormat="1" ht="30" customHeight="1">
      <c r="A7" s="21" t="s">
        <v>11</v>
      </c>
      <c r="B7" s="22">
        <f>B8+B9+B10</f>
        <v>2000508093875.6697</v>
      </c>
      <c r="C7" s="23">
        <f>C8+C9+C10</f>
        <v>100.00000000000001</v>
      </c>
      <c r="D7" s="22">
        <f>D8+D9+D10</f>
        <v>1916633654411.0701</v>
      </c>
      <c r="E7" s="23">
        <v>100</v>
      </c>
      <c r="F7" s="22">
        <f>F8+F9+F10</f>
        <v>1878914751204.23</v>
      </c>
      <c r="G7" s="24">
        <v>100</v>
      </c>
      <c r="H7" s="25"/>
    </row>
    <row r="8" spans="1:9" s="20" customFormat="1" ht="30" customHeight="1">
      <c r="A8" s="26" t="s">
        <v>12</v>
      </c>
      <c r="B8" s="27">
        <v>1082188962867</v>
      </c>
      <c r="C8" s="28">
        <f>B8/$B$7*100</f>
        <v>54.095705295069777</v>
      </c>
      <c r="D8" s="27">
        <v>987857098097</v>
      </c>
      <c r="E8" s="28">
        <f>D8/$D$7*100+0.1</f>
        <v>51.641258071070553</v>
      </c>
      <c r="F8" s="27">
        <v>998740206296</v>
      </c>
      <c r="G8" s="29">
        <f>F8/$F$7*100-0.1</f>
        <v>53.055163407807058</v>
      </c>
      <c r="H8" s="19"/>
      <c r="I8" s="30"/>
    </row>
    <row r="9" spans="1:9" s="20" customFormat="1" ht="30" customHeight="1">
      <c r="A9" s="26" t="s">
        <v>13</v>
      </c>
      <c r="B9" s="27">
        <v>557027954653</v>
      </c>
      <c r="C9" s="28">
        <f>B9/$B$7*100</f>
        <v>27.844323967410002</v>
      </c>
      <c r="D9" s="27">
        <v>535019472165</v>
      </c>
      <c r="E9" s="28">
        <f>D9/$D$7*100</f>
        <v>27.91454021135808</v>
      </c>
      <c r="F9" s="27">
        <v>535101814178</v>
      </c>
      <c r="G9" s="29">
        <f>F9/$F$7*100</f>
        <v>28.479302418326519</v>
      </c>
      <c r="H9" s="19"/>
    </row>
    <row r="10" spans="1:9" s="20" customFormat="1" ht="30" customHeight="1">
      <c r="A10" s="26" t="s">
        <v>14</v>
      </c>
      <c r="B10" s="27">
        <v>361291176355.66968</v>
      </c>
      <c r="C10" s="28">
        <f>B10/$B$7*100</f>
        <v>18.059970737520231</v>
      </c>
      <c r="D10" s="27">
        <v>393757084149.07001</v>
      </c>
      <c r="E10" s="28">
        <f>D10/$D$7*100</f>
        <v>20.544201717571372</v>
      </c>
      <c r="F10" s="27">
        <v>345072730730.22998</v>
      </c>
      <c r="G10" s="29">
        <f>F10/$F$7*100</f>
        <v>18.365534173866415</v>
      </c>
      <c r="H10" s="19"/>
    </row>
    <row r="11" spans="1:9" s="20" customFormat="1" ht="30" customHeight="1">
      <c r="A11" s="21" t="s">
        <v>15</v>
      </c>
      <c r="B11" s="22">
        <f>B12+B13</f>
        <v>1624527636695</v>
      </c>
      <c r="C11" s="23">
        <v>100</v>
      </c>
      <c r="D11" s="22">
        <f>D12+D13</f>
        <v>1623631652288</v>
      </c>
      <c r="E11" s="23">
        <v>100</v>
      </c>
      <c r="F11" s="22">
        <f>F12+F13</f>
        <v>1635676592622</v>
      </c>
      <c r="G11" s="24">
        <v>100</v>
      </c>
      <c r="H11" s="19"/>
    </row>
    <row r="12" spans="1:9" s="20" customFormat="1" ht="30" customHeight="1">
      <c r="A12" s="26" t="s">
        <v>16</v>
      </c>
      <c r="B12" s="27">
        <v>1523802665099</v>
      </c>
      <c r="C12" s="28">
        <f>B12/$B$11*100</f>
        <v>93.799737885597395</v>
      </c>
      <c r="D12" s="27">
        <v>1521820306112</v>
      </c>
      <c r="E12" s="28">
        <f>D12/$D$11*100</f>
        <v>93.729406172112448</v>
      </c>
      <c r="F12" s="27">
        <v>1522472564913</v>
      </c>
      <c r="G12" s="29">
        <f>F12/$F$11*100</f>
        <v>93.079070262445143</v>
      </c>
      <c r="H12" s="19"/>
    </row>
    <row r="13" spans="1:9" s="20" customFormat="1" ht="30" customHeight="1">
      <c r="A13" s="26" t="s">
        <v>17</v>
      </c>
      <c r="B13" s="27">
        <v>100724971596</v>
      </c>
      <c r="C13" s="28">
        <f>B13/$B$11*100</f>
        <v>6.2002621144025998</v>
      </c>
      <c r="D13" s="27">
        <v>101811346176</v>
      </c>
      <c r="E13" s="28">
        <f>D13/$D$11*100</f>
        <v>6.2705938278875513</v>
      </c>
      <c r="F13" s="27">
        <v>113204027709</v>
      </c>
      <c r="G13" s="29">
        <f>F13/$F$11*100</f>
        <v>6.9209297375548564</v>
      </c>
      <c r="H13" s="19"/>
    </row>
    <row r="14" spans="1:9" s="20" customFormat="1" ht="30" customHeight="1">
      <c r="A14" s="21" t="s">
        <v>18</v>
      </c>
      <c r="B14" s="22">
        <f>B7-B11</f>
        <v>375980457180.66968</v>
      </c>
      <c r="C14" s="31">
        <v>0</v>
      </c>
      <c r="D14" s="22">
        <f>D7-D11</f>
        <v>293002002123.07007</v>
      </c>
      <c r="E14" s="31">
        <v>0</v>
      </c>
      <c r="F14" s="22">
        <f>F7-F11</f>
        <v>243238158582.22998</v>
      </c>
      <c r="G14" s="32">
        <v>0</v>
      </c>
      <c r="H14" s="19"/>
    </row>
    <row r="15" spans="1:9" s="20" customFormat="1" ht="30" customHeight="1">
      <c r="A15" s="33"/>
      <c r="B15" s="22"/>
      <c r="C15" s="23"/>
      <c r="D15" s="22"/>
      <c r="E15" s="23"/>
      <c r="F15" s="22"/>
      <c r="G15" s="24"/>
      <c r="H15" s="19"/>
    </row>
    <row r="16" spans="1:9" s="20" customFormat="1" ht="39.950000000000003" customHeight="1">
      <c r="A16" s="16" t="s">
        <v>19</v>
      </c>
      <c r="B16" s="27"/>
      <c r="C16" s="28"/>
      <c r="D16" s="27"/>
      <c r="E16" s="28"/>
      <c r="F16" s="27"/>
      <c r="G16" s="29"/>
      <c r="H16" s="25"/>
      <c r="I16" s="34"/>
    </row>
    <row r="17" spans="1:8" s="20" customFormat="1" ht="30.95" customHeight="1">
      <c r="A17" s="21" t="s">
        <v>11</v>
      </c>
      <c r="B17" s="22">
        <f>B18+B19</f>
        <v>17227545249</v>
      </c>
      <c r="C17" s="23">
        <f>C18+C19</f>
        <v>100</v>
      </c>
      <c r="D17" s="22">
        <f>D18+D19</f>
        <v>13185119071</v>
      </c>
      <c r="E17" s="23">
        <v>100</v>
      </c>
      <c r="F17" s="22">
        <f>F18+F19</f>
        <v>16827805148</v>
      </c>
      <c r="G17" s="24">
        <v>100</v>
      </c>
      <c r="H17" s="19"/>
    </row>
    <row r="18" spans="1:8" s="20" customFormat="1" ht="30.95" customHeight="1">
      <c r="A18" s="26" t="s">
        <v>20</v>
      </c>
      <c r="B18" s="27">
        <v>17108861791</v>
      </c>
      <c r="C18" s="28">
        <f>B18/$B$17*100</f>
        <v>99.311083173576989</v>
      </c>
      <c r="D18" s="27">
        <v>12579939459</v>
      </c>
      <c r="E18" s="28">
        <f>D18/$D$17*100</f>
        <v>95.410131613213395</v>
      </c>
      <c r="F18" s="27">
        <v>9677805148</v>
      </c>
      <c r="G18" s="29">
        <f>F18/$F$17*100</f>
        <v>57.510798722020006</v>
      </c>
      <c r="H18" s="19"/>
    </row>
    <row r="19" spans="1:8" s="20" customFormat="1" ht="30.95" customHeight="1">
      <c r="A19" s="26" t="s">
        <v>21</v>
      </c>
      <c r="B19" s="27">
        <v>118683458</v>
      </c>
      <c r="C19" s="28">
        <f>B19/$B$17*100</f>
        <v>0.68891682642301677</v>
      </c>
      <c r="D19" s="27">
        <v>605179612</v>
      </c>
      <c r="E19" s="28">
        <f>D19/$D$17*100</f>
        <v>4.5898683867866001</v>
      </c>
      <c r="F19" s="27">
        <v>7150000000</v>
      </c>
      <c r="G19" s="29">
        <f>F19/$F$17*100</f>
        <v>42.489201277980001</v>
      </c>
      <c r="H19" s="19"/>
    </row>
    <row r="20" spans="1:8" s="20" customFormat="1" ht="30.95" customHeight="1">
      <c r="A20" s="21" t="s">
        <v>15</v>
      </c>
      <c r="B20" s="22">
        <f>B21+B22</f>
        <v>285184270943</v>
      </c>
      <c r="C20" s="23">
        <f>C21+C22</f>
        <v>100</v>
      </c>
      <c r="D20" s="22">
        <f>D21+D22</f>
        <v>303669210613</v>
      </c>
      <c r="E20" s="23">
        <v>100</v>
      </c>
      <c r="F20" s="22">
        <f>F21+F22</f>
        <v>304270770271</v>
      </c>
      <c r="G20" s="24">
        <v>100</v>
      </c>
      <c r="H20" s="19"/>
    </row>
    <row r="21" spans="1:8" s="20" customFormat="1" ht="30.95" customHeight="1">
      <c r="A21" s="35" t="s">
        <v>22</v>
      </c>
      <c r="B21" s="27">
        <v>205006713038</v>
      </c>
      <c r="C21" s="28">
        <f>B21/$B$20*100</f>
        <v>71.885701255583925</v>
      </c>
      <c r="D21" s="27">
        <v>219424484504</v>
      </c>
      <c r="E21" s="28">
        <f>D21/$D$20*100</f>
        <v>72.257732043712991</v>
      </c>
      <c r="F21" s="27">
        <v>221206423729</v>
      </c>
      <c r="G21" s="29">
        <f>F21/$F$20*100</f>
        <v>72.700517217602467</v>
      </c>
      <c r="H21" s="19"/>
    </row>
    <row r="22" spans="1:8" s="20" customFormat="1" ht="30.95" customHeight="1">
      <c r="A22" s="26" t="s">
        <v>23</v>
      </c>
      <c r="B22" s="27">
        <v>80177557905</v>
      </c>
      <c r="C22" s="28">
        <f>B22/$B$20*100</f>
        <v>28.114298744416079</v>
      </c>
      <c r="D22" s="27">
        <v>84244726109</v>
      </c>
      <c r="E22" s="28">
        <f>D22/$D$20*100</f>
        <v>27.742267956287009</v>
      </c>
      <c r="F22" s="27">
        <v>83064346542</v>
      </c>
      <c r="G22" s="29">
        <f>F22/$F$20*100</f>
        <v>27.299482782397533</v>
      </c>
      <c r="H22" s="19"/>
    </row>
    <row r="23" spans="1:8" s="20" customFormat="1" ht="30.95" customHeight="1">
      <c r="A23" s="21" t="s">
        <v>24</v>
      </c>
      <c r="B23" s="36">
        <f>B17-B20</f>
        <v>-267956725694</v>
      </c>
      <c r="C23" s="31">
        <v>0</v>
      </c>
      <c r="D23" s="36">
        <f>D17-D20</f>
        <v>-290484091542</v>
      </c>
      <c r="E23" s="31">
        <v>0</v>
      </c>
      <c r="F23" s="36">
        <f>F17-F20</f>
        <v>-287442965123</v>
      </c>
      <c r="G23" s="32">
        <v>0</v>
      </c>
      <c r="H23" s="19"/>
    </row>
    <row r="24" spans="1:8" s="19" customFormat="1" ht="42.75" customHeight="1">
      <c r="A24" s="37"/>
      <c r="B24" s="27"/>
      <c r="C24" s="28"/>
      <c r="D24" s="27"/>
      <c r="E24" s="28"/>
      <c r="F24" s="27"/>
      <c r="G24" s="29"/>
    </row>
    <row r="25" spans="1:8" s="19" customFormat="1" ht="39.950000000000003" customHeight="1">
      <c r="A25" s="38" t="s">
        <v>25</v>
      </c>
      <c r="B25" s="39">
        <f>B14+B23</f>
        <v>108023731486.66968</v>
      </c>
      <c r="C25" s="40">
        <v>0</v>
      </c>
      <c r="D25" s="39">
        <f>D14+D23</f>
        <v>2517910581.0700684</v>
      </c>
      <c r="E25" s="40">
        <v>0</v>
      </c>
      <c r="F25" s="39">
        <f>F14+F23</f>
        <v>-44204806540.77002</v>
      </c>
      <c r="G25" s="41">
        <v>0</v>
      </c>
    </row>
    <row r="26" spans="1:8" ht="20.100000000000001" customHeight="1">
      <c r="A26" s="42" t="s">
        <v>26</v>
      </c>
    </row>
    <row r="27" spans="1:8" ht="20.100000000000001" customHeight="1">
      <c r="A27" s="42" t="s">
        <v>27</v>
      </c>
    </row>
  </sheetData>
  <mergeCells count="2">
    <mergeCell ref="F3:G3"/>
    <mergeCell ref="A4:A5"/>
  </mergeCells>
  <phoneticPr fontId="3" type="noConversion"/>
  <printOptions horizontalCentered="1"/>
  <pageMargins left="0.19685039370078741" right="0.19685039370078741" top="0.74803149606299213" bottom="0.86614173228346458" header="0.39370078740157483" footer="0.31496062992125984"/>
  <pageSetup paperSize="9" scale="9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107收支性質及餘絀表</vt:lpstr>
      <vt:lpstr>'107收支性質及餘絀表'!Print_Area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會計決算處公務會計科林惠敏</dc:creator>
  <cp:lastModifiedBy>陳小玨</cp:lastModifiedBy>
  <dcterms:created xsi:type="dcterms:W3CDTF">2019-04-18T01:52:47Z</dcterms:created>
  <dcterms:modified xsi:type="dcterms:W3CDTF">2019-04-29T07:13:28Z</dcterms:modified>
</cp:coreProperties>
</file>