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010" tabRatio="805" activeTab="0"/>
  </bookViews>
  <sheets>
    <sheet name="歲入總併" sheetId="1" r:id="rId1"/>
    <sheet name="歲入總資" sheetId="2" r:id="rId2"/>
    <sheet name="歲入明細" sheetId="3" r:id="rId3"/>
    <sheet name="歲出總併" sheetId="4" r:id="rId4"/>
    <sheet name="歲出總經" sheetId="5" r:id="rId5"/>
    <sheet name="歲出總資" sheetId="6" r:id="rId6"/>
    <sheet name="國軍眷村出(資本)" sheetId="7" state="hidden" r:id="rId7"/>
    <sheet name="國軍眷村出(經常)" sheetId="8" state="hidden" r:id="rId8"/>
    <sheet name="歲出明細" sheetId="9" r:id="rId9"/>
  </sheets>
  <definedNames>
    <definedName name="_xlnm.Print_Area" localSheetId="7">'國軍眷村出(經常)'!$A:$IV</definedName>
    <definedName name="_xlnm.Print_Area" localSheetId="6">'國軍眷村出(資本)'!$A:$IV</definedName>
    <definedName name="_xlnm.Print_Area" localSheetId="8">'歲出明細'!$A$1:$P$37</definedName>
  </definedNames>
  <calcPr fullCalcOnLoad="1"/>
</workbook>
</file>

<file path=xl/sharedStrings.xml><?xml version="1.0" encoding="utf-8"?>
<sst xmlns="http://schemas.openxmlformats.org/spreadsheetml/2006/main" count="344" uniqueCount="120">
  <si>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</si>
  <si>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</si>
  <si>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</si>
  <si>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</si>
  <si>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</si>
  <si>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</si>
  <si>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</si>
  <si>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</si>
  <si>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</si>
  <si>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</si>
  <si>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國軍不適用營地週轉金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</si>
  <si>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</si>
  <si>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</si>
  <si>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</si>
  <si>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</si>
  <si>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</si>
  <si>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</si>
  <si>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</si>
  <si>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</si>
  <si>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</si>
  <si>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</si>
  <si>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</si>
  <si>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</si>
  <si>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</si>
  <si>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</si>
  <si>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</si>
  <si>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</si>
  <si>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</si>
  <si>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</si>
  <si>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</si>
  <si>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</si>
  <si>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</si>
  <si>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</si>
  <si>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</si>
  <si>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</si>
  <si>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</si>
  <si>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</si>
  <si>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</si>
  <si>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</si>
  <si>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</si>
  <si>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</si>
  <si>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</si>
  <si>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</si>
  <si>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</si>
  <si>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</si>
  <si>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</si>
  <si>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</si>
  <si>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</si>
  <si>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</si>
  <si>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</si>
  <si>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</si>
  <si>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</si>
  <si>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</si>
  <si>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</si>
  <si>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</si>
  <si>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</si>
  <si>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</si>
  <si>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</si>
  <si>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</si>
  <si>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</si>
  <si>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</si>
  <si>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</si>
  <si>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</si>
  <si>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</si>
  <si>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</si>
  <si>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</si>
  <si>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保留數</t>
  </si>
  <si>
    <t>資本門</t>
  </si>
  <si>
    <t>經常門</t>
  </si>
  <si>
    <t>國防部主管</t>
  </si>
  <si>
    <t xml:space="preserve">轉入數決算總表 </t>
  </si>
  <si>
    <t>經資小計</t>
  </si>
  <si>
    <t>輔助原眷戶購宅</t>
  </si>
  <si>
    <t>國軍老舊眷村土地處理作業費</t>
  </si>
  <si>
    <t>國軍不適用營地處理作業費</t>
  </si>
  <si>
    <t>應付數</t>
  </si>
  <si>
    <t>應付數</t>
  </si>
  <si>
    <t>國防部所屬</t>
  </si>
  <si>
    <t>以前年度歲出保留</t>
  </si>
  <si>
    <t>經資門併計</t>
  </si>
  <si>
    <t>國防部主管</t>
  </si>
  <si>
    <t>合                 計</t>
  </si>
  <si>
    <t>名　　　稱</t>
  </si>
  <si>
    <t>合                     計</t>
  </si>
  <si>
    <t>名　　　　稱</t>
  </si>
  <si>
    <t>土地處理作業費</t>
  </si>
  <si>
    <t>本年度減免(註銷)數</t>
  </si>
  <si>
    <r>
      <rPr>
        <sz val="12"/>
        <rFont val="新細明體"/>
        <family val="1"/>
      </rPr>
      <t>│</t>
    </r>
  </si>
  <si>
    <t>科               目</t>
  </si>
  <si>
    <t>科              目</t>
  </si>
  <si>
    <t>科                目</t>
  </si>
  <si>
    <t>中央政府</t>
  </si>
  <si>
    <t>總決算</t>
  </si>
  <si>
    <t>中央政府國軍老舊</t>
  </si>
  <si>
    <t xml:space="preserve">眷村改建特別決算 </t>
  </si>
  <si>
    <t xml:space="preserve">中華民國 </t>
  </si>
  <si>
    <t xml:space="preserve">轉入數決算表 </t>
  </si>
  <si>
    <t>107年度</t>
  </si>
  <si>
    <t>國防部主管</t>
  </si>
  <si>
    <r>
      <rPr>
        <sz val="12"/>
        <rFont val="新細明體"/>
        <family val="1"/>
      </rPr>
      <t>│</t>
    </r>
  </si>
  <si>
    <t>合                 計</t>
  </si>
  <si>
    <t>應收數</t>
  </si>
  <si>
    <t>名　　　稱</t>
  </si>
  <si>
    <t>本年度減免(註銷)數</t>
  </si>
  <si>
    <t>科               目</t>
  </si>
  <si>
    <t>107年度</t>
  </si>
  <si>
    <t xml:space="preserve">中華民國 </t>
  </si>
  <si>
    <t>經資門併計</t>
  </si>
  <si>
    <t xml:space="preserve">轉入數決算總表 </t>
  </si>
  <si>
    <t>以前年度歲入保留</t>
  </si>
  <si>
    <t xml:space="preserve">眷村改建特別決算 </t>
  </si>
  <si>
    <t>中央政府國軍老舊</t>
  </si>
  <si>
    <t>總決算</t>
  </si>
  <si>
    <t>中央政府</t>
  </si>
  <si>
    <t>以前年度歲入保留</t>
  </si>
  <si>
    <t>國軍不適用營地處理收入</t>
  </si>
  <si>
    <t>老舊眷村土地處理收入</t>
  </si>
  <si>
    <t>財產售價</t>
  </si>
  <si>
    <t>財產收入</t>
  </si>
  <si>
    <t>合               計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</si>
</sst>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  <numFmt numFmtId="193" formatCode="_-* #,##0_-;\-* #,##0_-;_-* &quot;-&quot;??_-;_-@_-"/>
  </numFmts>
  <fonts count="73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i/>
      <sz val="9"/>
      <color indexed="12"/>
      <name val="新細明體"/>
      <family val="1"/>
    </font>
    <font>
      <sz val="12"/>
      <name val="細明體"/>
      <family val="3"/>
    </font>
    <font>
      <sz val="9.5"/>
      <name val="Arial"/>
      <family val="2"/>
    </font>
    <font>
      <i/>
      <sz val="9.5"/>
      <color indexed="12"/>
      <name val="Arial"/>
      <family val="2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i/>
      <sz val="12"/>
      <color indexed="12"/>
      <name val="Arial"/>
      <family val="2"/>
    </font>
    <font>
      <i/>
      <sz val="12"/>
      <color indexed="12"/>
      <name val="新細明體"/>
      <family val="1"/>
    </font>
    <font>
      <sz val="15"/>
      <name val="標楷體"/>
      <family val="4"/>
    </font>
    <font>
      <sz val="16"/>
      <name val="標楷體"/>
      <family val="4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distributed" vertical="center" wrapText="1"/>
    </xf>
    <xf numFmtId="180" fontId="15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vertical="center" wrapText="1"/>
    </xf>
    <xf numFmtId="180" fontId="18" fillId="0" borderId="12" xfId="0" applyNumberFormat="1" applyFont="1" applyBorder="1" applyAlignment="1">
      <alignment horizontal="right" vertical="center"/>
    </xf>
    <xf numFmtId="178" fontId="18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178" fontId="18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180" fontId="18" fillId="0" borderId="15" xfId="0" applyNumberFormat="1" applyFont="1" applyBorder="1" applyAlignment="1">
      <alignment horizontal="right" vertical="center"/>
    </xf>
    <xf numFmtId="178" fontId="18" fillId="0" borderId="15" xfId="0" applyNumberFormat="1" applyFont="1" applyBorder="1" applyAlignment="1">
      <alignment horizontal="right" vertical="center"/>
    </xf>
    <xf numFmtId="178" fontId="18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18" xfId="0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right" vertical="center"/>
    </xf>
    <xf numFmtId="180" fontId="18" fillId="0" borderId="11" xfId="0" applyNumberFormat="1" applyFont="1" applyBorder="1" applyAlignment="1">
      <alignment horizontal="right" vertical="center"/>
    </xf>
    <xf numFmtId="180" fontId="18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180" fontId="15" fillId="0" borderId="13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right" vertical="center"/>
    </xf>
    <xf numFmtId="180" fontId="15" fillId="0" borderId="2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12" xfId="0" applyNumberFormat="1" applyFont="1" applyFill="1" applyBorder="1" applyAlignment="1">
      <alignment horizontal="right" vertical="center"/>
    </xf>
    <xf numFmtId="180" fontId="18" fillId="0" borderId="11" xfId="0" applyNumberFormat="1" applyFont="1" applyFill="1" applyBorder="1" applyAlignment="1">
      <alignment horizontal="right" vertical="center"/>
    </xf>
    <xf numFmtId="180" fontId="18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/>
    </xf>
    <xf numFmtId="180" fontId="27" fillId="0" borderId="12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180" fontId="26" fillId="0" borderId="12" xfId="0" applyNumberFormat="1" applyFont="1" applyFill="1" applyBorder="1" applyAlignment="1">
      <alignment horizontal="right" vertical="top"/>
    </xf>
    <xf numFmtId="191" fontId="26" fillId="0" borderId="1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12" xfId="0" applyFont="1" applyFill="1" applyBorder="1" applyAlignment="1">
      <alignment vertical="top" wrapText="1"/>
    </xf>
    <xf numFmtId="180" fontId="18" fillId="0" borderId="12" xfId="0" applyNumberFormat="1" applyFont="1" applyFill="1" applyBorder="1" applyAlignment="1">
      <alignment horizontal="right" vertical="top"/>
    </xf>
    <xf numFmtId="180" fontId="18" fillId="0" borderId="13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vertical="top" wrapText="1"/>
    </xf>
    <xf numFmtId="178" fontId="18" fillId="0" borderId="12" xfId="0" applyNumberFormat="1" applyFont="1" applyFill="1" applyBorder="1" applyAlignment="1">
      <alignment horizontal="right" vertical="top"/>
    </xf>
    <xf numFmtId="178" fontId="18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3" fontId="1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0" fontId="1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8" fillId="0" borderId="0" xfId="0" applyFont="1" applyFill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top"/>
    </xf>
    <xf numFmtId="0" fontId="31" fillId="0" borderId="12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0" fontId="33" fillId="0" borderId="11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49" fontId="34" fillId="0" borderId="12" xfId="33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 wrapText="1" indent="2"/>
    </xf>
    <xf numFmtId="0" fontId="31" fillId="0" borderId="12" xfId="0" applyFont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32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22" xfId="0" applyFont="1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 wrapText="1"/>
    </xf>
    <xf numFmtId="0" fontId="28" fillId="0" borderId="23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180" fontId="26" fillId="0" borderId="21" xfId="0" applyNumberFormat="1" applyFont="1" applyBorder="1" applyAlignment="1">
      <alignment horizontal="right" vertical="center"/>
    </xf>
    <xf numFmtId="180" fontId="2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80" fontId="26" fillId="0" borderId="12" xfId="0" applyNumberFormat="1" applyFont="1" applyFill="1" applyBorder="1" applyAlignment="1">
      <alignment horizontal="right" vertical="center"/>
    </xf>
    <xf numFmtId="180" fontId="26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3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2" fillId="0" borderId="2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8" fillId="0" borderId="24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right"/>
    </xf>
    <xf numFmtId="0" fontId="28" fillId="0" borderId="24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180" fontId="18" fillId="0" borderId="25" xfId="0" applyNumberFormat="1" applyFont="1" applyBorder="1" applyAlignment="1">
      <alignment horizontal="right" vertical="center"/>
    </xf>
    <xf numFmtId="178" fontId="18" fillId="0" borderId="25" xfId="0" applyNumberFormat="1" applyFont="1" applyBorder="1" applyAlignment="1">
      <alignment horizontal="right" vertical="center"/>
    </xf>
    <xf numFmtId="178" fontId="18" fillId="0" borderId="26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vertical="top" wrapText="1"/>
    </xf>
    <xf numFmtId="180" fontId="18" fillId="0" borderId="25" xfId="0" applyNumberFormat="1" applyFont="1" applyFill="1" applyBorder="1" applyAlignment="1">
      <alignment horizontal="right" vertical="top"/>
    </xf>
    <xf numFmtId="178" fontId="18" fillId="0" borderId="25" xfId="0" applyNumberFormat="1" applyFont="1" applyFill="1" applyBorder="1" applyAlignment="1">
      <alignment horizontal="right" vertical="top"/>
    </xf>
    <xf numFmtId="178" fontId="18" fillId="0" borderId="26" xfId="0" applyNumberFormat="1" applyFont="1" applyFill="1" applyBorder="1" applyAlignment="1">
      <alignment horizontal="right" vertical="top"/>
    </xf>
    <xf numFmtId="49" fontId="0" fillId="0" borderId="12" xfId="33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4" fontId="26" fillId="0" borderId="12" xfId="0" applyNumberFormat="1" applyFont="1" applyBorder="1" applyAlignment="1">
      <alignment horizontal="right" vertical="center"/>
    </xf>
    <xf numFmtId="4" fontId="26" fillId="0" borderId="20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right" vertical="top"/>
    </xf>
    <xf numFmtId="4" fontId="27" fillId="0" borderId="12" xfId="0" applyNumberFormat="1" applyFont="1" applyFill="1" applyBorder="1" applyAlignment="1">
      <alignment horizontal="right" vertical="top"/>
    </xf>
    <xf numFmtId="4" fontId="26" fillId="0" borderId="20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4" fontId="37" fillId="0" borderId="26" xfId="0" applyNumberFormat="1" applyFont="1" applyBorder="1" applyAlignment="1">
      <alignment horizontal="right" vertical="top"/>
    </xf>
    <xf numFmtId="4" fontId="37" fillId="0" borderId="25" xfId="0" applyNumberFormat="1" applyFont="1" applyBorder="1" applyAlignment="1">
      <alignment horizontal="right" vertical="top"/>
    </xf>
    <xf numFmtId="0" fontId="6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4" fontId="37" fillId="0" borderId="13" xfId="0" applyNumberFormat="1" applyFont="1" applyBorder="1" applyAlignment="1">
      <alignment horizontal="right" vertical="top"/>
    </xf>
    <xf numFmtId="4" fontId="37" fillId="0" borderId="12" xfId="0" applyNumberFormat="1" applyFont="1" applyBorder="1" applyAlignment="1">
      <alignment horizontal="right" vertical="top"/>
    </xf>
    <xf numFmtId="0" fontId="37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top"/>
    </xf>
    <xf numFmtId="4" fontId="38" fillId="0" borderId="12" xfId="0" applyNumberFormat="1" applyFont="1" applyBorder="1" applyAlignment="1">
      <alignment horizontal="right" vertical="top"/>
    </xf>
    <xf numFmtId="0" fontId="13" fillId="0" borderId="12" xfId="0" applyFont="1" applyBorder="1" applyAlignment="1">
      <alignment vertical="top"/>
    </xf>
    <xf numFmtId="178" fontId="6" fillId="0" borderId="13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178" fontId="26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4" fontId="26" fillId="0" borderId="21" xfId="0" applyNumberFormat="1" applyFont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4" fontId="19" fillId="0" borderId="13" xfId="0" applyNumberFormat="1" applyFont="1" applyBorder="1" applyAlignment="1">
      <alignment horizontal="right" vertical="top"/>
    </xf>
    <xf numFmtId="4" fontId="19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78" fontId="26" fillId="0" borderId="13" xfId="0" applyNumberFormat="1" applyFont="1" applyBorder="1" applyAlignment="1">
      <alignment horizontal="right" vertical="top"/>
    </xf>
    <xf numFmtId="178" fontId="26" fillId="0" borderId="12" xfId="0" applyNumberFormat="1" applyFont="1" applyBorder="1" applyAlignment="1">
      <alignment horizontal="right" vertical="top"/>
    </xf>
    <xf numFmtId="189" fontId="26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 indent="2"/>
    </xf>
    <xf numFmtId="0" fontId="31" fillId="0" borderId="12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4" fontId="26" fillId="0" borderId="13" xfId="0" applyNumberFormat="1" applyFont="1" applyBorder="1" applyAlignment="1">
      <alignment horizontal="right" vertical="top"/>
    </xf>
    <xf numFmtId="4" fontId="26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28" fillId="0" borderId="24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 horizontal="center" vertical="center"/>
    </xf>
    <xf numFmtId="0" fontId="28" fillId="0" borderId="24" xfId="0" applyFont="1" applyBorder="1" applyAlignment="1">
      <alignment/>
    </xf>
    <xf numFmtId="0" fontId="28" fillId="0" borderId="23" xfId="0" applyFont="1" applyBorder="1" applyAlignment="1">
      <alignment horizontal="distributed" vertical="center" wrapText="1"/>
    </xf>
    <xf numFmtId="0" fontId="28" fillId="0" borderId="27" xfId="0" applyFont="1" applyBorder="1" applyAlignment="1">
      <alignment horizontal="distributed" vertical="center" wrapText="1"/>
    </xf>
    <xf numFmtId="0" fontId="28" fillId="0" borderId="26" xfId="0" applyFont="1" applyBorder="1" applyAlignment="1">
      <alignment horizontal="distributed" vertical="center" wrapText="1"/>
    </xf>
    <xf numFmtId="0" fontId="28" fillId="0" borderId="18" xfId="0" applyFont="1" applyBorder="1" applyAlignment="1">
      <alignment horizontal="distributed" vertical="center" wrapText="1"/>
    </xf>
    <xf numFmtId="0" fontId="28" fillId="0" borderId="24" xfId="0" applyFont="1" applyBorder="1" applyAlignment="1">
      <alignment horizontal="distributed" vertical="center" wrapText="1"/>
    </xf>
    <xf numFmtId="0" fontId="32" fillId="0" borderId="11" xfId="0" applyNumberFormat="1" applyFont="1" applyFill="1" applyBorder="1" applyAlignment="1">
      <alignment horizontal="distributed" vertical="center"/>
    </xf>
    <xf numFmtId="0" fontId="32" fillId="0" borderId="18" xfId="0" applyFont="1" applyFill="1" applyBorder="1" applyAlignment="1">
      <alignment horizontal="distributed" vertical="center"/>
    </xf>
    <xf numFmtId="0" fontId="28" fillId="0" borderId="2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4" xfId="0" applyFont="1" applyFill="1" applyBorder="1" applyAlignment="1">
      <alignment/>
    </xf>
    <xf numFmtId="0" fontId="28" fillId="0" borderId="26" xfId="0" applyFont="1" applyFill="1" applyBorder="1" applyAlignment="1">
      <alignment horizontal="distributed" vertical="center" wrapText="1"/>
    </xf>
    <xf numFmtId="0" fontId="28" fillId="0" borderId="24" xfId="0" applyFont="1" applyFill="1" applyBorder="1" applyAlignment="1">
      <alignment horizontal="distributed" vertical="center" wrapText="1"/>
    </xf>
    <xf numFmtId="0" fontId="28" fillId="0" borderId="18" xfId="0" applyFont="1" applyFill="1" applyBorder="1" applyAlignment="1">
      <alignment horizontal="distributed" vertical="center" wrapText="1"/>
    </xf>
    <xf numFmtId="0" fontId="28" fillId="0" borderId="23" xfId="0" applyFont="1" applyFill="1" applyBorder="1" applyAlignment="1">
      <alignment horizontal="distributed" vertical="center" wrapText="1"/>
    </xf>
    <xf numFmtId="0" fontId="28" fillId="0" borderId="27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21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2" fillId="0" borderId="18" xfId="0" applyNumberFormat="1" applyFont="1" applyFill="1" applyBorder="1" applyAlignment="1">
      <alignment horizontal="distributed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90" zoomScalePageLayoutView="0" workbookViewId="0" topLeftCell="A1">
      <pane xSplit="6" ySplit="6" topLeftCell="G7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31" sqref="G31"/>
    </sheetView>
  </sheetViews>
  <sheetFormatPr defaultColWidth="9.00390625" defaultRowHeight="16.5"/>
  <cols>
    <col min="1" max="1" width="3.375" style="204" customWidth="1"/>
    <col min="2" max="5" width="2.625" style="204" customWidth="1"/>
    <col min="6" max="6" width="14.625" style="42" customWidth="1"/>
    <col min="7" max="7" width="16.50390625" style="0" customWidth="1"/>
    <col min="8" max="8" width="18.25390625" style="0" customWidth="1"/>
    <col min="9" max="9" width="17.125" style="0" customWidth="1"/>
    <col min="10" max="10" width="15.75390625" style="0" customWidth="1"/>
    <col min="11" max="11" width="16.875" style="0" customWidth="1"/>
    <col min="12" max="12" width="7.375" style="0" customWidth="1"/>
    <col min="13" max="14" width="17.50390625" style="0" customWidth="1"/>
    <col min="15" max="15" width="15.875" style="0" customWidth="1"/>
    <col min="16" max="16" width="18.00390625" style="0" customWidth="1"/>
  </cols>
  <sheetData>
    <row r="1" spans="1:11" s="100" customFormat="1" ht="15.75" customHeight="1">
      <c r="A1" s="98"/>
      <c r="B1" s="98"/>
      <c r="C1" s="98"/>
      <c r="D1" s="98"/>
      <c r="E1" s="98"/>
      <c r="F1" s="99"/>
      <c r="G1" s="99"/>
      <c r="H1" s="99"/>
      <c r="I1" s="99"/>
      <c r="J1" s="189" t="s">
        <v>113</v>
      </c>
      <c r="K1" s="190" t="s">
        <v>112</v>
      </c>
    </row>
    <row r="2" spans="1:11" s="101" customFormat="1" ht="25.5" customHeight="1">
      <c r="A2" s="98"/>
      <c r="B2" s="98"/>
      <c r="C2" s="98"/>
      <c r="D2" s="98"/>
      <c r="E2" s="98"/>
      <c r="F2" s="102"/>
      <c r="G2" s="102"/>
      <c r="H2" s="102"/>
      <c r="I2" s="102"/>
      <c r="J2" s="191" t="s">
        <v>111</v>
      </c>
      <c r="K2" s="192" t="s">
        <v>110</v>
      </c>
    </row>
    <row r="3" spans="1:16" s="101" customFormat="1" ht="25.5" customHeight="1">
      <c r="A3" s="97"/>
      <c r="B3" s="117"/>
      <c r="C3" s="97"/>
      <c r="D3" s="97"/>
      <c r="E3" s="97"/>
      <c r="F3" s="161"/>
      <c r="G3" s="161"/>
      <c r="H3" s="161"/>
      <c r="I3" s="161"/>
      <c r="J3" s="193" t="s">
        <v>109</v>
      </c>
      <c r="K3" s="194" t="s">
        <v>108</v>
      </c>
      <c r="L3" s="110"/>
      <c r="M3" s="110"/>
      <c r="N3" s="110"/>
      <c r="O3" s="110"/>
      <c r="P3" s="110"/>
    </row>
    <row r="4" spans="1:16" s="96" customFormat="1" ht="16.5" customHeight="1">
      <c r="A4" s="254" t="s">
        <v>107</v>
      </c>
      <c r="B4" s="254"/>
      <c r="C4" s="254"/>
      <c r="D4" s="254"/>
      <c r="E4" s="254"/>
      <c r="F4" s="163"/>
      <c r="G4" s="164"/>
      <c r="H4" s="164"/>
      <c r="I4" s="164"/>
      <c r="J4" s="165" t="s">
        <v>106</v>
      </c>
      <c r="K4" s="166" t="s">
        <v>105</v>
      </c>
      <c r="L4" s="163"/>
      <c r="M4" s="163"/>
      <c r="N4" s="163"/>
      <c r="O4" s="163"/>
      <c r="P4" s="165" t="s">
        <v>0</v>
      </c>
    </row>
    <row r="5" spans="1:16" s="96" customFormat="1" ht="24" customHeight="1">
      <c r="A5" s="260" t="s">
        <v>65</v>
      </c>
      <c r="B5" s="262" t="s">
        <v>104</v>
      </c>
      <c r="C5" s="263"/>
      <c r="D5" s="263"/>
      <c r="E5" s="263"/>
      <c r="F5" s="264"/>
      <c r="G5" s="257" t="s">
        <v>1</v>
      </c>
      <c r="H5" s="258"/>
      <c r="I5" s="257" t="s">
        <v>103</v>
      </c>
      <c r="J5" s="258"/>
      <c r="K5" s="255" t="s">
        <v>2</v>
      </c>
      <c r="L5" s="256"/>
      <c r="M5" s="257" t="s">
        <v>3</v>
      </c>
      <c r="N5" s="258"/>
      <c r="O5" s="257" t="s">
        <v>4</v>
      </c>
      <c r="P5" s="259"/>
    </row>
    <row r="6" spans="1:16" s="96" customFormat="1" ht="24" customHeight="1">
      <c r="A6" s="261"/>
      <c r="B6" s="140" t="s">
        <v>5</v>
      </c>
      <c r="C6" s="140" t="s">
        <v>6</v>
      </c>
      <c r="D6" s="140" t="s">
        <v>7</v>
      </c>
      <c r="E6" s="140" t="s">
        <v>8</v>
      </c>
      <c r="F6" s="141" t="s">
        <v>102</v>
      </c>
      <c r="G6" s="141" t="s">
        <v>101</v>
      </c>
      <c r="H6" s="141" t="s">
        <v>66</v>
      </c>
      <c r="I6" s="141" t="s">
        <v>101</v>
      </c>
      <c r="J6" s="233" t="s">
        <v>66</v>
      </c>
      <c r="K6" s="141" t="s">
        <v>101</v>
      </c>
      <c r="L6" s="141" t="s">
        <v>66</v>
      </c>
      <c r="M6" s="141" t="s">
        <v>101</v>
      </c>
      <c r="N6" s="141" t="s">
        <v>66</v>
      </c>
      <c r="O6" s="141" t="s">
        <v>101</v>
      </c>
      <c r="P6" s="232" t="s">
        <v>66</v>
      </c>
    </row>
    <row r="7" spans="1:16" s="150" customFormat="1" ht="23.25" customHeight="1">
      <c r="A7" s="106">
        <v>86</v>
      </c>
      <c r="B7" s="136"/>
      <c r="C7" s="136"/>
      <c r="D7" s="136"/>
      <c r="E7" s="136"/>
      <c r="F7" s="231" t="s">
        <v>100</v>
      </c>
      <c r="G7" s="195">
        <f aca="true" t="shared" si="0" ref="G7:P7">G8</f>
        <v>6567538487</v>
      </c>
      <c r="H7" s="195">
        <f t="shared" si="0"/>
        <v>45686756977</v>
      </c>
      <c r="I7" s="228">
        <f t="shared" si="0"/>
        <v>1824000000</v>
      </c>
      <c r="J7" s="228">
        <f t="shared" si="0"/>
        <v>2000000000</v>
      </c>
      <c r="K7" s="230">
        <f t="shared" si="0"/>
        <v>13767911467</v>
      </c>
      <c r="L7" s="228">
        <f t="shared" si="0"/>
        <v>0</v>
      </c>
      <c r="M7" s="195">
        <f t="shared" si="0"/>
        <v>11553533619</v>
      </c>
      <c r="N7" s="230">
        <f t="shared" si="0"/>
        <v>-11553533619</v>
      </c>
      <c r="O7" s="195">
        <f t="shared" si="0"/>
        <v>2529160639</v>
      </c>
      <c r="P7" s="196">
        <f t="shared" si="0"/>
        <v>32133223358</v>
      </c>
    </row>
    <row r="8" spans="1:16" s="26" customFormat="1" ht="23.25" customHeight="1">
      <c r="A8" s="106" t="s">
        <v>99</v>
      </c>
      <c r="B8" s="227">
        <v>1</v>
      </c>
      <c r="C8" s="227"/>
      <c r="D8" s="227"/>
      <c r="E8" s="227"/>
      <c r="F8" s="229" t="s">
        <v>98</v>
      </c>
      <c r="G8" s="195">
        <f>'歲入明細'!G9</f>
        <v>6567538487</v>
      </c>
      <c r="H8" s="195">
        <f>'歲入明細'!H9</f>
        <v>45686756977</v>
      </c>
      <c r="I8" s="228">
        <f>'歲入明細'!I9</f>
        <v>1824000000</v>
      </c>
      <c r="J8" s="228">
        <f>'歲入明細'!J9</f>
        <v>2000000000</v>
      </c>
      <c r="K8" s="195">
        <f>'歲入明細'!K9</f>
        <v>13767911467</v>
      </c>
      <c r="L8" s="228">
        <f>'歲入明細'!L9</f>
        <v>0</v>
      </c>
      <c r="M8" s="195">
        <f>'歲入明細'!M9</f>
        <v>11553533619</v>
      </c>
      <c r="N8" s="195">
        <f>'歲入明細'!N9</f>
        <v>-11553533619</v>
      </c>
      <c r="O8" s="195">
        <f>G8-I8-K8+M8</f>
        <v>2529160639</v>
      </c>
      <c r="P8" s="197">
        <f>H8-J8-L8+N8</f>
        <v>32133223358</v>
      </c>
    </row>
    <row r="9" spans="1:16" s="26" customFormat="1" ht="23.25" customHeight="1">
      <c r="A9" s="107">
        <v>94</v>
      </c>
      <c r="B9" s="227"/>
      <c r="C9" s="227"/>
      <c r="D9" s="227"/>
      <c r="E9" s="227"/>
      <c r="F9" s="226"/>
      <c r="G9" s="32"/>
      <c r="H9" s="32"/>
      <c r="I9" s="32"/>
      <c r="J9" s="32"/>
      <c r="K9" s="32"/>
      <c r="L9" s="32"/>
      <c r="M9" s="32"/>
      <c r="N9" s="32"/>
      <c r="O9" s="32"/>
      <c r="P9" s="29"/>
    </row>
    <row r="10" spans="1:16" s="26" customFormat="1" ht="23.25" customHeight="1">
      <c r="A10" s="225"/>
      <c r="B10" s="223"/>
      <c r="C10" s="223"/>
      <c r="D10" s="223"/>
      <c r="E10" s="223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29"/>
    </row>
    <row r="11" spans="1:16" s="26" customFormat="1" ht="23.25" customHeight="1">
      <c r="A11" s="224"/>
      <c r="B11" s="223"/>
      <c r="C11" s="223"/>
      <c r="D11" s="223"/>
      <c r="E11" s="223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29"/>
    </row>
    <row r="12" spans="1:16" s="26" customFormat="1" ht="23.25" customHeight="1">
      <c r="A12" s="224"/>
      <c r="B12" s="223"/>
      <c r="C12" s="223"/>
      <c r="D12" s="223"/>
      <c r="E12" s="223"/>
      <c r="F12" s="31"/>
      <c r="G12" s="222"/>
      <c r="H12" s="222"/>
      <c r="I12" s="222"/>
      <c r="J12" s="222"/>
      <c r="K12" s="222"/>
      <c r="L12" s="222"/>
      <c r="M12" s="222"/>
      <c r="N12" s="222"/>
      <c r="O12" s="222"/>
      <c r="P12" s="221"/>
    </row>
    <row r="13" spans="1:16" s="26" customFormat="1" ht="23.25" customHeight="1">
      <c r="A13" s="224"/>
      <c r="B13" s="223"/>
      <c r="C13" s="223"/>
      <c r="D13" s="223"/>
      <c r="E13" s="223"/>
      <c r="F13" s="31"/>
      <c r="G13" s="222"/>
      <c r="H13" s="222"/>
      <c r="I13" s="222"/>
      <c r="J13" s="222"/>
      <c r="K13" s="222"/>
      <c r="L13" s="222"/>
      <c r="M13" s="222"/>
      <c r="N13" s="222"/>
      <c r="O13" s="222"/>
      <c r="P13" s="221"/>
    </row>
    <row r="14" spans="1:16" s="48" customFormat="1" ht="23.25" customHeight="1">
      <c r="A14" s="224"/>
      <c r="B14" s="223"/>
      <c r="C14" s="223"/>
      <c r="D14" s="223"/>
      <c r="E14" s="223"/>
      <c r="F14" s="31"/>
      <c r="G14" s="222"/>
      <c r="H14" s="222"/>
      <c r="I14" s="222"/>
      <c r="J14" s="222"/>
      <c r="K14" s="222"/>
      <c r="L14" s="222"/>
      <c r="M14" s="222"/>
      <c r="N14" s="222"/>
      <c r="O14" s="222"/>
      <c r="P14" s="221"/>
    </row>
    <row r="15" spans="1:16" s="204" customFormat="1" ht="23.25" customHeight="1">
      <c r="A15" s="215"/>
      <c r="B15" s="214"/>
      <c r="C15" s="214"/>
      <c r="D15" s="214"/>
      <c r="E15" s="214"/>
      <c r="F15" s="31"/>
      <c r="G15" s="222"/>
      <c r="H15" s="222"/>
      <c r="I15" s="222"/>
      <c r="J15" s="222"/>
      <c r="K15" s="222"/>
      <c r="L15" s="222"/>
      <c r="M15" s="222"/>
      <c r="N15" s="222"/>
      <c r="O15" s="222"/>
      <c r="P15" s="221"/>
    </row>
    <row r="16" spans="1:16" ht="23.25" customHeight="1">
      <c r="A16" s="215"/>
      <c r="B16" s="214"/>
      <c r="C16" s="214"/>
      <c r="D16" s="214"/>
      <c r="E16" s="214"/>
      <c r="F16" s="216"/>
      <c r="G16" s="212"/>
      <c r="H16" s="212"/>
      <c r="I16" s="212"/>
      <c r="J16" s="212"/>
      <c r="K16" s="212"/>
      <c r="L16" s="212"/>
      <c r="M16" s="212"/>
      <c r="N16" s="212"/>
      <c r="O16" s="212"/>
      <c r="P16" s="211"/>
    </row>
    <row r="17" spans="1:16" ht="23.25" customHeight="1">
      <c r="A17" s="215"/>
      <c r="B17" s="214"/>
      <c r="C17" s="214"/>
      <c r="D17" s="214"/>
      <c r="E17" s="214"/>
      <c r="F17" s="213"/>
      <c r="G17" s="212"/>
      <c r="H17" s="212"/>
      <c r="I17" s="212"/>
      <c r="J17" s="212"/>
      <c r="K17" s="212"/>
      <c r="L17" s="212"/>
      <c r="M17" s="212"/>
      <c r="N17" s="212"/>
      <c r="O17" s="212"/>
      <c r="P17" s="211"/>
    </row>
    <row r="18" spans="1:16" ht="23.25" customHeight="1">
      <c r="A18" s="215"/>
      <c r="B18" s="214"/>
      <c r="C18" s="214"/>
      <c r="D18" s="214"/>
      <c r="E18" s="214"/>
      <c r="F18" s="217"/>
      <c r="G18" s="212"/>
      <c r="H18" s="212"/>
      <c r="I18" s="212"/>
      <c r="J18" s="212"/>
      <c r="K18" s="212"/>
      <c r="L18" s="212"/>
      <c r="M18" s="212"/>
      <c r="N18" s="212"/>
      <c r="O18" s="212"/>
      <c r="P18" s="211"/>
    </row>
    <row r="19" spans="1:16" ht="23.25" customHeight="1">
      <c r="A19" s="215"/>
      <c r="B19" s="214"/>
      <c r="C19" s="214"/>
      <c r="D19" s="214"/>
      <c r="E19" s="214"/>
      <c r="F19" s="213"/>
      <c r="G19" s="212"/>
      <c r="H19" s="212"/>
      <c r="I19" s="212"/>
      <c r="J19" s="212"/>
      <c r="K19" s="212"/>
      <c r="L19" s="212"/>
      <c r="M19" s="212"/>
      <c r="N19" s="212"/>
      <c r="O19" s="212"/>
      <c r="P19" s="211"/>
    </row>
    <row r="20" spans="1:16" ht="23.25" customHeight="1">
      <c r="A20" s="215"/>
      <c r="B20" s="214"/>
      <c r="C20" s="214"/>
      <c r="D20" s="214"/>
      <c r="E20" s="214"/>
      <c r="F20" s="213"/>
      <c r="G20" s="212"/>
      <c r="H20" s="212"/>
      <c r="I20" s="212"/>
      <c r="J20" s="212"/>
      <c r="K20" s="212"/>
      <c r="L20" s="212"/>
      <c r="M20" s="212"/>
      <c r="N20" s="212"/>
      <c r="O20" s="212"/>
      <c r="P20" s="211"/>
    </row>
    <row r="21" spans="1:16" ht="23.25" customHeight="1">
      <c r="A21" s="215"/>
      <c r="B21" s="214"/>
      <c r="C21" s="214"/>
      <c r="D21" s="214"/>
      <c r="E21" s="214"/>
      <c r="F21" s="216"/>
      <c r="G21" s="212"/>
      <c r="H21" s="212"/>
      <c r="I21" s="212"/>
      <c r="J21" s="212"/>
      <c r="K21" s="212"/>
      <c r="L21" s="212"/>
      <c r="M21" s="212"/>
      <c r="N21" s="212"/>
      <c r="O21" s="212"/>
      <c r="P21" s="211"/>
    </row>
    <row r="22" spans="1:16" ht="23.25" customHeight="1">
      <c r="A22" s="215"/>
      <c r="B22" s="214"/>
      <c r="C22" s="214"/>
      <c r="D22" s="214"/>
      <c r="E22" s="214"/>
      <c r="F22" s="213"/>
      <c r="G22" s="212"/>
      <c r="H22" s="212"/>
      <c r="I22" s="212"/>
      <c r="J22" s="212"/>
      <c r="K22" s="212"/>
      <c r="L22" s="212"/>
      <c r="M22" s="212"/>
      <c r="N22" s="212"/>
      <c r="O22" s="212"/>
      <c r="P22" s="211"/>
    </row>
    <row r="23" spans="1:16" ht="23.25" customHeight="1">
      <c r="A23" s="215"/>
      <c r="B23" s="214"/>
      <c r="C23" s="214"/>
      <c r="D23" s="214"/>
      <c r="E23" s="214"/>
      <c r="F23" s="216"/>
      <c r="G23" s="212"/>
      <c r="H23" s="212"/>
      <c r="I23" s="212"/>
      <c r="J23" s="212"/>
      <c r="K23" s="212"/>
      <c r="L23" s="212"/>
      <c r="M23" s="212"/>
      <c r="N23" s="212"/>
      <c r="O23" s="212"/>
      <c r="P23" s="211"/>
    </row>
    <row r="24" spans="1:16" ht="23.25" customHeight="1">
      <c r="A24" s="215"/>
      <c r="B24" s="214"/>
      <c r="C24" s="214"/>
      <c r="D24" s="214"/>
      <c r="E24" s="214"/>
      <c r="F24" s="213"/>
      <c r="G24" s="212"/>
      <c r="H24" s="212"/>
      <c r="I24" s="212"/>
      <c r="J24" s="212"/>
      <c r="K24" s="212"/>
      <c r="L24" s="212"/>
      <c r="M24" s="212"/>
      <c r="N24" s="212"/>
      <c r="O24" s="212"/>
      <c r="P24" s="211"/>
    </row>
    <row r="25" spans="1:16" ht="23.25" customHeight="1">
      <c r="A25" s="215"/>
      <c r="B25" s="214"/>
      <c r="C25" s="214"/>
      <c r="D25" s="214"/>
      <c r="E25" s="214"/>
      <c r="F25" s="213"/>
      <c r="G25" s="212"/>
      <c r="H25" s="212"/>
      <c r="I25" s="212"/>
      <c r="J25" s="212"/>
      <c r="K25" s="212"/>
      <c r="L25" s="212"/>
      <c r="M25" s="212"/>
      <c r="N25" s="212"/>
      <c r="O25" s="212"/>
      <c r="P25" s="211"/>
    </row>
    <row r="26" spans="1:16" ht="23.25" customHeight="1">
      <c r="A26" s="215"/>
      <c r="B26" s="214"/>
      <c r="C26" s="214"/>
      <c r="D26" s="214"/>
      <c r="E26" s="214"/>
      <c r="F26" s="220"/>
      <c r="G26" s="219"/>
      <c r="H26" s="219"/>
      <c r="I26" s="219"/>
      <c r="J26" s="219"/>
      <c r="K26" s="219"/>
      <c r="L26" s="219"/>
      <c r="M26" s="219"/>
      <c r="N26" s="219"/>
      <c r="O26" s="219"/>
      <c r="P26" s="218"/>
    </row>
    <row r="27" spans="1:16" ht="23.25" customHeight="1">
      <c r="A27" s="215"/>
      <c r="B27" s="214"/>
      <c r="C27" s="214"/>
      <c r="D27" s="214"/>
      <c r="E27" s="214"/>
      <c r="F27" s="213"/>
      <c r="G27" s="212"/>
      <c r="H27" s="212"/>
      <c r="I27" s="212"/>
      <c r="J27" s="212"/>
      <c r="K27" s="212"/>
      <c r="L27" s="212"/>
      <c r="M27" s="212"/>
      <c r="N27" s="212"/>
      <c r="O27" s="212"/>
      <c r="P27" s="211"/>
    </row>
    <row r="28" spans="1:16" ht="23.25" customHeight="1">
      <c r="A28" s="215"/>
      <c r="B28" s="214"/>
      <c r="C28" s="214"/>
      <c r="D28" s="214"/>
      <c r="E28" s="214"/>
      <c r="F28" s="217"/>
      <c r="G28" s="212"/>
      <c r="H28" s="212"/>
      <c r="I28" s="212"/>
      <c r="J28" s="212"/>
      <c r="K28" s="212"/>
      <c r="L28" s="212"/>
      <c r="M28" s="212"/>
      <c r="N28" s="212"/>
      <c r="O28" s="212"/>
      <c r="P28" s="211"/>
    </row>
    <row r="29" spans="1:16" ht="23.25" customHeight="1">
      <c r="A29" s="215"/>
      <c r="B29" s="214"/>
      <c r="C29" s="214"/>
      <c r="D29" s="214"/>
      <c r="E29" s="214"/>
      <c r="F29" s="213"/>
      <c r="G29" s="212"/>
      <c r="H29" s="212"/>
      <c r="I29" s="212"/>
      <c r="J29" s="212"/>
      <c r="K29" s="212"/>
      <c r="L29" s="212"/>
      <c r="M29" s="212"/>
      <c r="N29" s="212"/>
      <c r="O29" s="212"/>
      <c r="P29" s="211"/>
    </row>
    <row r="30" spans="1:16" ht="23.25" customHeight="1">
      <c r="A30" s="215"/>
      <c r="B30" s="214"/>
      <c r="C30" s="214"/>
      <c r="D30" s="214"/>
      <c r="E30" s="214"/>
      <c r="F30" s="216"/>
      <c r="G30" s="212"/>
      <c r="H30" s="212"/>
      <c r="I30" s="212"/>
      <c r="J30" s="212"/>
      <c r="K30" s="212"/>
      <c r="L30" s="212"/>
      <c r="M30" s="212"/>
      <c r="N30" s="212"/>
      <c r="O30" s="212"/>
      <c r="P30" s="211"/>
    </row>
    <row r="31" spans="1:16" ht="23.25" customHeight="1">
      <c r="A31" s="215"/>
      <c r="B31" s="214"/>
      <c r="C31" s="214"/>
      <c r="D31" s="214"/>
      <c r="E31" s="214"/>
      <c r="F31" s="216"/>
      <c r="G31" s="212"/>
      <c r="H31" s="212"/>
      <c r="I31" s="212"/>
      <c r="J31" s="212"/>
      <c r="K31" s="212"/>
      <c r="L31" s="212"/>
      <c r="M31" s="212"/>
      <c r="N31" s="212"/>
      <c r="O31" s="212"/>
      <c r="P31" s="211"/>
    </row>
    <row r="32" spans="1:16" ht="19.5" customHeight="1">
      <c r="A32" s="215"/>
      <c r="B32" s="214"/>
      <c r="C32" s="214"/>
      <c r="D32" s="214"/>
      <c r="E32" s="214"/>
      <c r="F32" s="213"/>
      <c r="G32" s="212"/>
      <c r="H32" s="212"/>
      <c r="I32" s="212"/>
      <c r="J32" s="212"/>
      <c r="K32" s="212"/>
      <c r="L32" s="212"/>
      <c r="M32" s="212"/>
      <c r="N32" s="212"/>
      <c r="O32" s="212"/>
      <c r="P32" s="211"/>
    </row>
    <row r="33" spans="1:16" ht="23.25" customHeight="1">
      <c r="A33" s="215"/>
      <c r="B33" s="214"/>
      <c r="C33" s="214"/>
      <c r="D33" s="214"/>
      <c r="E33" s="214"/>
      <c r="F33" s="213"/>
      <c r="G33" s="212"/>
      <c r="H33" s="212"/>
      <c r="I33" s="212"/>
      <c r="J33" s="212"/>
      <c r="K33" s="212"/>
      <c r="L33" s="212"/>
      <c r="M33" s="212"/>
      <c r="N33" s="212"/>
      <c r="O33" s="212"/>
      <c r="P33" s="211"/>
    </row>
    <row r="34" spans="1:16" s="205" customFormat="1" ht="24" customHeight="1" thickBot="1">
      <c r="A34" s="210"/>
      <c r="B34" s="209"/>
      <c r="C34" s="209"/>
      <c r="D34" s="209"/>
      <c r="E34" s="209"/>
      <c r="F34" s="208"/>
      <c r="G34" s="207"/>
      <c r="H34" s="207"/>
      <c r="I34" s="207"/>
      <c r="J34" s="207"/>
      <c r="K34" s="207"/>
      <c r="L34" s="207"/>
      <c r="M34" s="207"/>
      <c r="N34" s="207"/>
      <c r="O34" s="207"/>
      <c r="P34" s="206"/>
    </row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zoomScalePageLayoutView="0" workbookViewId="0" topLeftCell="A1">
      <pane xSplit="6" ySplit="6" topLeftCell="G7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42" sqref="G42"/>
    </sheetView>
  </sheetViews>
  <sheetFormatPr defaultColWidth="9.00390625" defaultRowHeight="16.5"/>
  <cols>
    <col min="1" max="1" width="3.375" style="204" customWidth="1"/>
    <col min="2" max="5" width="2.625" style="204" customWidth="1"/>
    <col min="6" max="6" width="13.50390625" style="42" customWidth="1"/>
    <col min="7" max="7" width="16.50390625" style="0" customWidth="1"/>
    <col min="8" max="8" width="17.75390625" style="0" customWidth="1"/>
    <col min="9" max="9" width="17.125" style="0" customWidth="1"/>
    <col min="10" max="10" width="15.375" style="0" customWidth="1"/>
    <col min="11" max="11" width="17.00390625" style="0" customWidth="1"/>
    <col min="12" max="12" width="7.125" style="0" customWidth="1"/>
    <col min="13" max="13" width="17.375" style="0" customWidth="1"/>
    <col min="14" max="14" width="17.25390625" style="0" customWidth="1"/>
    <col min="15" max="15" width="16.25390625" style="0" customWidth="1"/>
    <col min="16" max="16" width="18.75390625" style="0" customWidth="1"/>
  </cols>
  <sheetData>
    <row r="1" spans="1:11" s="100" customFormat="1" ht="15.75" customHeight="1">
      <c r="A1" s="98"/>
      <c r="B1" s="98"/>
      <c r="C1" s="98"/>
      <c r="D1" s="98"/>
      <c r="E1" s="98"/>
      <c r="F1" s="99"/>
      <c r="G1" s="99"/>
      <c r="H1" s="99"/>
      <c r="I1" s="99"/>
      <c r="J1" s="189" t="s">
        <v>91</v>
      </c>
      <c r="K1" s="190" t="s">
        <v>92</v>
      </c>
    </row>
    <row r="2" spans="1:11" s="101" customFormat="1" ht="25.5" customHeight="1">
      <c r="A2" s="98"/>
      <c r="B2" s="98"/>
      <c r="C2" s="98"/>
      <c r="D2" s="98"/>
      <c r="E2" s="98"/>
      <c r="F2" s="102"/>
      <c r="G2" s="102"/>
      <c r="H2" s="102"/>
      <c r="I2" s="102"/>
      <c r="J2" s="191" t="s">
        <v>93</v>
      </c>
      <c r="K2" s="192" t="s">
        <v>94</v>
      </c>
    </row>
    <row r="3" spans="1:16" s="101" customFormat="1" ht="25.5" customHeight="1">
      <c r="A3" s="97"/>
      <c r="B3" s="117"/>
      <c r="C3" s="97"/>
      <c r="D3" s="97"/>
      <c r="E3" s="97"/>
      <c r="F3" s="161"/>
      <c r="G3" s="161"/>
      <c r="H3" s="161"/>
      <c r="I3" s="161"/>
      <c r="J3" s="193" t="s">
        <v>114</v>
      </c>
      <c r="K3" s="194" t="s">
        <v>70</v>
      </c>
      <c r="L3" s="110"/>
      <c r="M3" s="110"/>
      <c r="N3" s="110"/>
      <c r="O3" s="110"/>
      <c r="P3" s="110"/>
    </row>
    <row r="4" spans="1:16" s="96" customFormat="1" ht="16.5" customHeight="1">
      <c r="A4" s="254" t="s">
        <v>67</v>
      </c>
      <c r="B4" s="254"/>
      <c r="C4" s="254"/>
      <c r="D4" s="254"/>
      <c r="E4" s="254"/>
      <c r="F4" s="163"/>
      <c r="G4" s="164"/>
      <c r="H4" s="164"/>
      <c r="I4" s="164"/>
      <c r="J4" s="165" t="s">
        <v>95</v>
      </c>
      <c r="K4" s="166" t="s">
        <v>97</v>
      </c>
      <c r="L4" s="163"/>
      <c r="M4" s="163"/>
      <c r="N4" s="163"/>
      <c r="O4" s="163"/>
      <c r="P4" s="165" t="s">
        <v>0</v>
      </c>
    </row>
    <row r="5" spans="1:16" s="96" customFormat="1" ht="24" customHeight="1">
      <c r="A5" s="260" t="s">
        <v>65</v>
      </c>
      <c r="B5" s="262" t="s">
        <v>89</v>
      </c>
      <c r="C5" s="263"/>
      <c r="D5" s="263"/>
      <c r="E5" s="263"/>
      <c r="F5" s="264"/>
      <c r="G5" s="257" t="s">
        <v>1</v>
      </c>
      <c r="H5" s="258"/>
      <c r="I5" s="257" t="s">
        <v>86</v>
      </c>
      <c r="J5" s="258"/>
      <c r="K5" s="255" t="s">
        <v>2</v>
      </c>
      <c r="L5" s="256"/>
      <c r="M5" s="257" t="s">
        <v>3</v>
      </c>
      <c r="N5" s="258"/>
      <c r="O5" s="257" t="s">
        <v>4</v>
      </c>
      <c r="P5" s="259"/>
    </row>
    <row r="6" spans="1:16" s="96" customFormat="1" ht="24" customHeight="1">
      <c r="A6" s="261"/>
      <c r="B6" s="140" t="s">
        <v>5</v>
      </c>
      <c r="C6" s="140" t="s">
        <v>6</v>
      </c>
      <c r="D6" s="140" t="s">
        <v>7</v>
      </c>
      <c r="E6" s="140" t="s">
        <v>8</v>
      </c>
      <c r="F6" s="141" t="s">
        <v>82</v>
      </c>
      <c r="G6" s="141" t="s">
        <v>101</v>
      </c>
      <c r="H6" s="141" t="s">
        <v>66</v>
      </c>
      <c r="I6" s="141" t="s">
        <v>101</v>
      </c>
      <c r="J6" s="233" t="s">
        <v>66</v>
      </c>
      <c r="K6" s="141" t="s">
        <v>101</v>
      </c>
      <c r="L6" s="141" t="s">
        <v>66</v>
      </c>
      <c r="M6" s="141" t="s">
        <v>101</v>
      </c>
      <c r="N6" s="141" t="s">
        <v>66</v>
      </c>
      <c r="O6" s="141" t="s">
        <v>101</v>
      </c>
      <c r="P6" s="232" t="s">
        <v>66</v>
      </c>
    </row>
    <row r="7" spans="1:16" s="150" customFormat="1" ht="24" customHeight="1">
      <c r="A7" s="106">
        <v>86</v>
      </c>
      <c r="B7" s="136"/>
      <c r="C7" s="234"/>
      <c r="D7" s="234"/>
      <c r="E7" s="234"/>
      <c r="F7" s="253" t="s">
        <v>119</v>
      </c>
      <c r="G7" s="195">
        <f aca="true" t="shared" si="0" ref="G7:P7">G8</f>
        <v>6567538487</v>
      </c>
      <c r="H7" s="195">
        <f t="shared" si="0"/>
        <v>45686756977</v>
      </c>
      <c r="I7" s="228">
        <f t="shared" si="0"/>
        <v>1824000000</v>
      </c>
      <c r="J7" s="228">
        <f t="shared" si="0"/>
        <v>2000000000</v>
      </c>
      <c r="K7" s="230">
        <f t="shared" si="0"/>
        <v>13767911467</v>
      </c>
      <c r="L7" s="228">
        <f t="shared" si="0"/>
        <v>0</v>
      </c>
      <c r="M7" s="195">
        <f t="shared" si="0"/>
        <v>11553533619</v>
      </c>
      <c r="N7" s="230">
        <f t="shared" si="0"/>
        <v>-11553533619</v>
      </c>
      <c r="O7" s="195">
        <f t="shared" si="0"/>
        <v>2529160639</v>
      </c>
      <c r="P7" s="196">
        <f t="shared" si="0"/>
        <v>32133223358</v>
      </c>
    </row>
    <row r="8" spans="1:16" s="26" customFormat="1" ht="23.25" customHeight="1">
      <c r="A8" s="106" t="s">
        <v>87</v>
      </c>
      <c r="B8" s="227">
        <v>1</v>
      </c>
      <c r="C8" s="223"/>
      <c r="D8" s="223"/>
      <c r="E8" s="223"/>
      <c r="F8" s="229" t="s">
        <v>29</v>
      </c>
      <c r="G8" s="195">
        <f>'歲入明細'!G8</f>
        <v>6567538487</v>
      </c>
      <c r="H8" s="195">
        <f>'歲入明細'!H8</f>
        <v>45686756977</v>
      </c>
      <c r="I8" s="228">
        <f>'歲入明細'!I8</f>
        <v>1824000000</v>
      </c>
      <c r="J8" s="228">
        <f>'歲入明細'!J8</f>
        <v>2000000000</v>
      </c>
      <c r="K8" s="195">
        <f>'歲入明細'!K8</f>
        <v>13767911467</v>
      </c>
      <c r="L8" s="228">
        <f>'歲入明細'!L8</f>
        <v>0</v>
      </c>
      <c r="M8" s="195">
        <f>'歲入明細'!M8</f>
        <v>11553533619</v>
      </c>
      <c r="N8" s="195">
        <f>'歲入明細'!N8</f>
        <v>-11553533619</v>
      </c>
      <c r="O8" s="195">
        <f>'歲入明細'!O8</f>
        <v>2529160639</v>
      </c>
      <c r="P8" s="197">
        <f>'歲入明細'!P8</f>
        <v>32133223358</v>
      </c>
    </row>
    <row r="9" spans="1:16" s="26" customFormat="1" ht="23.25" customHeight="1">
      <c r="A9" s="107">
        <v>94</v>
      </c>
      <c r="B9" s="227"/>
      <c r="C9" s="223"/>
      <c r="D9" s="223"/>
      <c r="E9" s="223"/>
      <c r="F9" s="226"/>
      <c r="G9" s="32"/>
      <c r="H9" s="32"/>
      <c r="I9" s="32"/>
      <c r="J9" s="32"/>
      <c r="K9" s="32"/>
      <c r="L9" s="32"/>
      <c r="M9" s="32"/>
      <c r="N9" s="32"/>
      <c r="O9" s="32"/>
      <c r="P9" s="29"/>
    </row>
    <row r="10" spans="1:16" s="26" customFormat="1" ht="23.25" customHeight="1">
      <c r="A10" s="225"/>
      <c r="B10" s="223"/>
      <c r="C10" s="223"/>
      <c r="D10" s="223"/>
      <c r="E10" s="223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29"/>
    </row>
    <row r="11" spans="1:16" s="26" customFormat="1" ht="23.25" customHeight="1">
      <c r="A11" s="224"/>
      <c r="B11" s="223"/>
      <c r="C11" s="223"/>
      <c r="D11" s="223"/>
      <c r="E11" s="223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29"/>
    </row>
    <row r="12" spans="1:16" s="26" customFormat="1" ht="23.25" customHeight="1">
      <c r="A12" s="224"/>
      <c r="B12" s="223"/>
      <c r="C12" s="223"/>
      <c r="D12" s="223"/>
      <c r="E12" s="223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29"/>
    </row>
    <row r="13" spans="1:16" s="26" customFormat="1" ht="23.25" customHeight="1">
      <c r="A13" s="224"/>
      <c r="B13" s="223"/>
      <c r="C13" s="223"/>
      <c r="D13" s="223"/>
      <c r="E13" s="223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29"/>
    </row>
    <row r="14" spans="1:16" s="33" customFormat="1" ht="21" customHeight="1">
      <c r="A14" s="224"/>
      <c r="B14" s="223"/>
      <c r="C14" s="223"/>
      <c r="D14" s="223"/>
      <c r="E14" s="223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29"/>
    </row>
    <row r="15" spans="1:16" ht="23.25" customHeight="1">
      <c r="A15" s="215"/>
      <c r="B15" s="214"/>
      <c r="C15" s="214"/>
      <c r="D15" s="214"/>
      <c r="E15" s="214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29"/>
    </row>
    <row r="16" spans="1:16" ht="23.25" customHeight="1">
      <c r="A16" s="215"/>
      <c r="B16" s="214"/>
      <c r="C16" s="214"/>
      <c r="D16" s="214"/>
      <c r="E16" s="214"/>
      <c r="F16" s="216"/>
      <c r="G16" s="212"/>
      <c r="H16" s="212"/>
      <c r="I16" s="212"/>
      <c r="J16" s="212"/>
      <c r="K16" s="212"/>
      <c r="L16" s="212"/>
      <c r="M16" s="212"/>
      <c r="N16" s="212"/>
      <c r="O16" s="212"/>
      <c r="P16" s="211"/>
    </row>
    <row r="17" spans="1:16" ht="23.25" customHeight="1">
      <c r="A17" s="215"/>
      <c r="B17" s="214"/>
      <c r="C17" s="214"/>
      <c r="D17" s="214"/>
      <c r="E17" s="214"/>
      <c r="F17" s="213"/>
      <c r="G17" s="212"/>
      <c r="H17" s="212"/>
      <c r="I17" s="212"/>
      <c r="J17" s="212"/>
      <c r="K17" s="212"/>
      <c r="L17" s="212"/>
      <c r="M17" s="212"/>
      <c r="N17" s="212"/>
      <c r="O17" s="212"/>
      <c r="P17" s="211"/>
    </row>
    <row r="18" spans="1:16" ht="23.25" customHeight="1">
      <c r="A18" s="215"/>
      <c r="B18" s="214"/>
      <c r="C18" s="214"/>
      <c r="D18" s="214"/>
      <c r="E18" s="214"/>
      <c r="F18" s="217"/>
      <c r="G18" s="212"/>
      <c r="H18" s="212"/>
      <c r="I18" s="212"/>
      <c r="J18" s="212"/>
      <c r="K18" s="212"/>
      <c r="L18" s="212"/>
      <c r="M18" s="212"/>
      <c r="N18" s="212"/>
      <c r="O18" s="212"/>
      <c r="P18" s="211"/>
    </row>
    <row r="19" spans="1:16" ht="23.25" customHeight="1">
      <c r="A19" s="215"/>
      <c r="B19" s="214"/>
      <c r="C19" s="214"/>
      <c r="D19" s="214"/>
      <c r="E19" s="214"/>
      <c r="F19" s="213"/>
      <c r="G19" s="212"/>
      <c r="H19" s="212"/>
      <c r="I19" s="212"/>
      <c r="J19" s="212"/>
      <c r="K19" s="212"/>
      <c r="L19" s="212"/>
      <c r="M19" s="212"/>
      <c r="N19" s="212"/>
      <c r="O19" s="212"/>
      <c r="P19" s="211"/>
    </row>
    <row r="20" spans="1:16" ht="23.25" customHeight="1">
      <c r="A20" s="215"/>
      <c r="B20" s="214"/>
      <c r="C20" s="214"/>
      <c r="D20" s="214"/>
      <c r="E20" s="214"/>
      <c r="F20" s="216"/>
      <c r="G20" s="212"/>
      <c r="H20" s="212"/>
      <c r="I20" s="212"/>
      <c r="J20" s="212"/>
      <c r="K20" s="212"/>
      <c r="L20" s="212"/>
      <c r="M20" s="212"/>
      <c r="N20" s="212"/>
      <c r="O20" s="212"/>
      <c r="P20" s="211"/>
    </row>
    <row r="21" spans="1:16" ht="23.25" customHeight="1">
      <c r="A21" s="215"/>
      <c r="B21" s="214"/>
      <c r="C21" s="214"/>
      <c r="D21" s="214"/>
      <c r="E21" s="214"/>
      <c r="F21" s="213"/>
      <c r="G21" s="212"/>
      <c r="H21" s="212"/>
      <c r="I21" s="212"/>
      <c r="J21" s="212"/>
      <c r="K21" s="212"/>
      <c r="L21" s="212"/>
      <c r="M21" s="212"/>
      <c r="N21" s="212"/>
      <c r="O21" s="212"/>
      <c r="P21" s="211"/>
    </row>
    <row r="22" spans="1:16" ht="23.25" customHeight="1">
      <c r="A22" s="215"/>
      <c r="B22" s="214"/>
      <c r="C22" s="214"/>
      <c r="D22" s="214"/>
      <c r="E22" s="214"/>
      <c r="F22" s="213"/>
      <c r="G22" s="212"/>
      <c r="H22" s="212"/>
      <c r="I22" s="212"/>
      <c r="J22" s="212"/>
      <c r="K22" s="212"/>
      <c r="L22" s="212"/>
      <c r="M22" s="212"/>
      <c r="N22" s="212"/>
      <c r="O22" s="212"/>
      <c r="P22" s="211"/>
    </row>
    <row r="23" spans="1:16" ht="23.25" customHeight="1">
      <c r="A23" s="215"/>
      <c r="B23" s="214"/>
      <c r="C23" s="214"/>
      <c r="D23" s="214"/>
      <c r="E23" s="214"/>
      <c r="F23" s="216"/>
      <c r="G23" s="212"/>
      <c r="H23" s="212"/>
      <c r="I23" s="212"/>
      <c r="J23" s="212"/>
      <c r="K23" s="212"/>
      <c r="L23" s="212"/>
      <c r="M23" s="212"/>
      <c r="N23" s="212"/>
      <c r="O23" s="212"/>
      <c r="P23" s="211"/>
    </row>
    <row r="24" spans="1:16" ht="23.25" customHeight="1">
      <c r="A24" s="215"/>
      <c r="B24" s="214"/>
      <c r="C24" s="214"/>
      <c r="D24" s="214"/>
      <c r="E24" s="214"/>
      <c r="F24" s="213"/>
      <c r="G24" s="212"/>
      <c r="H24" s="212"/>
      <c r="I24" s="212"/>
      <c r="J24" s="212"/>
      <c r="K24" s="212"/>
      <c r="L24" s="212"/>
      <c r="M24" s="212"/>
      <c r="N24" s="212"/>
      <c r="O24" s="212"/>
      <c r="P24" s="211"/>
    </row>
    <row r="25" spans="1:16" ht="23.25" customHeight="1">
      <c r="A25" s="215"/>
      <c r="B25" s="214"/>
      <c r="C25" s="214"/>
      <c r="D25" s="214"/>
      <c r="E25" s="214"/>
      <c r="F25" s="216"/>
      <c r="G25" s="212"/>
      <c r="H25" s="212"/>
      <c r="I25" s="212"/>
      <c r="J25" s="212"/>
      <c r="K25" s="212"/>
      <c r="L25" s="212"/>
      <c r="M25" s="212"/>
      <c r="N25" s="212"/>
      <c r="O25" s="212"/>
      <c r="P25" s="211"/>
    </row>
    <row r="26" spans="1:16" ht="23.25" customHeight="1">
      <c r="A26" s="215"/>
      <c r="B26" s="214"/>
      <c r="C26" s="214"/>
      <c r="D26" s="214"/>
      <c r="E26" s="214"/>
      <c r="F26" s="213"/>
      <c r="G26" s="212"/>
      <c r="H26" s="212"/>
      <c r="I26" s="212"/>
      <c r="J26" s="212"/>
      <c r="K26" s="212"/>
      <c r="L26" s="212"/>
      <c r="M26" s="212"/>
      <c r="N26" s="212"/>
      <c r="O26" s="212"/>
      <c r="P26" s="211"/>
    </row>
    <row r="27" spans="1:16" ht="23.25" customHeight="1">
      <c r="A27" s="215"/>
      <c r="B27" s="214"/>
      <c r="C27" s="214"/>
      <c r="D27" s="214"/>
      <c r="E27" s="214"/>
      <c r="F27" s="220"/>
      <c r="G27" s="219"/>
      <c r="H27" s="219"/>
      <c r="I27" s="219"/>
      <c r="J27" s="219"/>
      <c r="K27" s="219"/>
      <c r="L27" s="219"/>
      <c r="M27" s="219"/>
      <c r="N27" s="219"/>
      <c r="O27" s="219"/>
      <c r="P27" s="218"/>
    </row>
    <row r="28" spans="1:16" ht="21.75" customHeight="1">
      <c r="A28" s="215"/>
      <c r="B28" s="214"/>
      <c r="C28" s="214"/>
      <c r="D28" s="214"/>
      <c r="E28" s="214"/>
      <c r="F28" s="216"/>
      <c r="G28" s="212"/>
      <c r="H28" s="212"/>
      <c r="I28" s="212"/>
      <c r="J28" s="212"/>
      <c r="K28" s="212"/>
      <c r="L28" s="212"/>
      <c r="M28" s="212"/>
      <c r="N28" s="212"/>
      <c r="O28" s="212"/>
      <c r="P28" s="211"/>
    </row>
    <row r="29" spans="1:16" ht="23.25" customHeight="1">
      <c r="A29" s="215"/>
      <c r="B29" s="214"/>
      <c r="C29" s="214"/>
      <c r="D29" s="214"/>
      <c r="E29" s="214"/>
      <c r="F29" s="213"/>
      <c r="G29" s="212"/>
      <c r="H29" s="212"/>
      <c r="I29" s="212"/>
      <c r="J29" s="212"/>
      <c r="K29" s="212"/>
      <c r="L29" s="212"/>
      <c r="M29" s="212"/>
      <c r="N29" s="212"/>
      <c r="O29" s="212"/>
      <c r="P29" s="211"/>
    </row>
    <row r="30" spans="1:16" ht="23.25" customHeight="1">
      <c r="A30" s="215"/>
      <c r="B30" s="214"/>
      <c r="C30" s="214"/>
      <c r="D30" s="214"/>
      <c r="E30" s="214"/>
      <c r="F30" s="213"/>
      <c r="G30" s="212"/>
      <c r="H30" s="212"/>
      <c r="I30" s="212"/>
      <c r="J30" s="212"/>
      <c r="K30" s="212"/>
      <c r="L30" s="212"/>
      <c r="M30" s="212"/>
      <c r="N30" s="212"/>
      <c r="O30" s="212"/>
      <c r="P30" s="211"/>
    </row>
    <row r="31" spans="1:16" ht="23.25" customHeight="1">
      <c r="A31" s="215"/>
      <c r="B31" s="214"/>
      <c r="C31" s="214"/>
      <c r="D31" s="214"/>
      <c r="E31" s="214"/>
      <c r="F31" s="216"/>
      <c r="G31" s="212"/>
      <c r="H31" s="212"/>
      <c r="I31" s="212"/>
      <c r="J31" s="212"/>
      <c r="K31" s="212"/>
      <c r="L31" s="212"/>
      <c r="M31" s="212"/>
      <c r="N31" s="212"/>
      <c r="O31" s="212"/>
      <c r="P31" s="211"/>
    </row>
    <row r="32" spans="1:16" ht="23.25" customHeight="1">
      <c r="A32" s="215"/>
      <c r="B32" s="214"/>
      <c r="C32" s="214"/>
      <c r="D32" s="214"/>
      <c r="E32" s="214"/>
      <c r="F32" s="216"/>
      <c r="G32" s="212"/>
      <c r="H32" s="212"/>
      <c r="I32" s="212"/>
      <c r="J32" s="212"/>
      <c r="K32" s="212"/>
      <c r="L32" s="212"/>
      <c r="M32" s="212"/>
      <c r="N32" s="212"/>
      <c r="O32" s="212"/>
      <c r="P32" s="211"/>
    </row>
    <row r="33" spans="1:16" ht="23.25" customHeight="1">
      <c r="A33" s="215"/>
      <c r="B33" s="214"/>
      <c r="C33" s="214"/>
      <c r="D33" s="214"/>
      <c r="E33" s="214"/>
      <c r="F33" s="213"/>
      <c r="G33" s="212"/>
      <c r="H33" s="212"/>
      <c r="I33" s="212"/>
      <c r="J33" s="212"/>
      <c r="K33" s="212"/>
      <c r="L33" s="212"/>
      <c r="M33" s="212"/>
      <c r="N33" s="212"/>
      <c r="O33" s="212"/>
      <c r="P33" s="211"/>
    </row>
    <row r="34" spans="1:16" s="205" customFormat="1" ht="23.25" customHeight="1" thickBot="1">
      <c r="A34" s="210"/>
      <c r="B34" s="209"/>
      <c r="C34" s="209"/>
      <c r="D34" s="209"/>
      <c r="E34" s="209"/>
      <c r="F34" s="208"/>
      <c r="G34" s="207"/>
      <c r="H34" s="207"/>
      <c r="I34" s="207"/>
      <c r="J34" s="207"/>
      <c r="K34" s="207"/>
      <c r="L34" s="207"/>
      <c r="M34" s="207"/>
      <c r="N34" s="207"/>
      <c r="O34" s="207"/>
      <c r="P34" s="206"/>
    </row>
    <row r="35" ht="24" customHeight="1"/>
    <row r="36" ht="24" customHeight="1"/>
    <row r="37" ht="24" customHeight="1"/>
    <row r="38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pane xSplit="6" ySplit="6" topLeftCell="G7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P33" sqref="P33"/>
    </sheetView>
  </sheetViews>
  <sheetFormatPr defaultColWidth="9.00390625" defaultRowHeight="16.5"/>
  <cols>
    <col min="1" max="1" width="3.375" style="204" customWidth="1"/>
    <col min="2" max="5" width="2.625" style="204" customWidth="1"/>
    <col min="6" max="6" width="18.25390625" style="42" customWidth="1"/>
    <col min="7" max="7" width="16.50390625" style="0" customWidth="1"/>
    <col min="8" max="8" width="18.375" style="0" customWidth="1"/>
    <col min="9" max="9" width="17.125" style="0" customWidth="1"/>
    <col min="10" max="10" width="15.50390625" style="0" customWidth="1"/>
    <col min="11" max="11" width="16.75390625" style="0" customWidth="1"/>
    <col min="12" max="12" width="10.75390625" style="0" customWidth="1"/>
    <col min="13" max="14" width="17.50390625" style="0" customWidth="1"/>
    <col min="15" max="15" width="16.00390625" style="0" customWidth="1"/>
    <col min="16" max="16" width="17.75390625" style="0" customWidth="1"/>
    <col min="17" max="17" width="9.00390625" style="18" customWidth="1"/>
  </cols>
  <sheetData>
    <row r="1" spans="1:17" s="100" customFormat="1" ht="15.75" customHeight="1">
      <c r="A1" s="98"/>
      <c r="B1" s="98"/>
      <c r="C1" s="98"/>
      <c r="D1" s="98"/>
      <c r="E1" s="98"/>
      <c r="F1" s="99"/>
      <c r="G1" s="99"/>
      <c r="H1" s="99"/>
      <c r="I1" s="99"/>
      <c r="J1" s="189" t="s">
        <v>91</v>
      </c>
      <c r="K1" s="190" t="s">
        <v>92</v>
      </c>
      <c r="Q1" s="109"/>
    </row>
    <row r="2" spans="1:17" s="101" customFormat="1" ht="25.5" customHeight="1">
      <c r="A2" s="98"/>
      <c r="B2" s="98"/>
      <c r="C2" s="98"/>
      <c r="D2" s="98"/>
      <c r="E2" s="98"/>
      <c r="F2" s="102"/>
      <c r="G2" s="102"/>
      <c r="H2" s="102"/>
      <c r="I2" s="102"/>
      <c r="J2" s="191" t="s">
        <v>93</v>
      </c>
      <c r="K2" s="192" t="s">
        <v>94</v>
      </c>
      <c r="Q2" s="110"/>
    </row>
    <row r="3" spans="1:17" s="101" customFormat="1" ht="25.5" customHeight="1">
      <c r="A3" s="97"/>
      <c r="B3" s="117"/>
      <c r="C3" s="97"/>
      <c r="D3" s="97"/>
      <c r="E3" s="97"/>
      <c r="F3" s="161"/>
      <c r="G3" s="161"/>
      <c r="H3" s="161"/>
      <c r="I3" s="161"/>
      <c r="J3" s="193" t="s">
        <v>114</v>
      </c>
      <c r="K3" s="194" t="s">
        <v>96</v>
      </c>
      <c r="L3" s="110"/>
      <c r="M3" s="110"/>
      <c r="N3" s="110"/>
      <c r="O3" s="110"/>
      <c r="P3" s="110"/>
      <c r="Q3" s="110"/>
    </row>
    <row r="4" spans="1:17" s="96" customFormat="1" ht="16.5" customHeight="1">
      <c r="A4" s="163"/>
      <c r="B4" s="163"/>
      <c r="C4" s="163"/>
      <c r="D4" s="163"/>
      <c r="E4" s="252"/>
      <c r="F4" s="163"/>
      <c r="G4" s="164"/>
      <c r="H4" s="164"/>
      <c r="I4" s="164"/>
      <c r="J4" s="165" t="s">
        <v>95</v>
      </c>
      <c r="K4" s="166" t="s">
        <v>97</v>
      </c>
      <c r="L4" s="163"/>
      <c r="M4" s="163"/>
      <c r="N4" s="163"/>
      <c r="O4" s="163"/>
      <c r="P4" s="165" t="s">
        <v>0</v>
      </c>
      <c r="Q4" s="108"/>
    </row>
    <row r="5" spans="1:17" s="96" customFormat="1" ht="24" customHeight="1">
      <c r="A5" s="260" t="s">
        <v>65</v>
      </c>
      <c r="B5" s="262" t="s">
        <v>89</v>
      </c>
      <c r="C5" s="263"/>
      <c r="D5" s="263"/>
      <c r="E5" s="263"/>
      <c r="F5" s="264"/>
      <c r="G5" s="257" t="s">
        <v>1</v>
      </c>
      <c r="H5" s="258"/>
      <c r="I5" s="257" t="s">
        <v>86</v>
      </c>
      <c r="J5" s="258"/>
      <c r="K5" s="255" t="s">
        <v>2</v>
      </c>
      <c r="L5" s="256"/>
      <c r="M5" s="257" t="s">
        <v>3</v>
      </c>
      <c r="N5" s="258"/>
      <c r="O5" s="257" t="s">
        <v>4</v>
      </c>
      <c r="P5" s="259"/>
      <c r="Q5" s="108"/>
    </row>
    <row r="6" spans="1:17" s="96" customFormat="1" ht="24" customHeight="1">
      <c r="A6" s="261"/>
      <c r="B6" s="140" t="s">
        <v>5</v>
      </c>
      <c r="C6" s="140" t="s">
        <v>6</v>
      </c>
      <c r="D6" s="140" t="s">
        <v>7</v>
      </c>
      <c r="E6" s="140" t="s">
        <v>8</v>
      </c>
      <c r="F6" s="141" t="s">
        <v>82</v>
      </c>
      <c r="G6" s="141" t="s">
        <v>101</v>
      </c>
      <c r="H6" s="141" t="s">
        <v>66</v>
      </c>
      <c r="I6" s="141" t="s">
        <v>101</v>
      </c>
      <c r="J6" s="233" t="s">
        <v>66</v>
      </c>
      <c r="K6" s="141" t="s">
        <v>101</v>
      </c>
      <c r="L6" s="141" t="s">
        <v>66</v>
      </c>
      <c r="M6" s="141" t="s">
        <v>101</v>
      </c>
      <c r="N6" s="141" t="s">
        <v>66</v>
      </c>
      <c r="O6" s="141" t="s">
        <v>101</v>
      </c>
      <c r="P6" s="232" t="s">
        <v>66</v>
      </c>
      <c r="Q6" s="108"/>
    </row>
    <row r="7" spans="1:16" s="150" customFormat="1" ht="27" customHeight="1">
      <c r="A7" s="106">
        <v>86</v>
      </c>
      <c r="B7" s="136"/>
      <c r="C7" s="136"/>
      <c r="D7" s="136"/>
      <c r="E7" s="136"/>
      <c r="F7" s="231" t="s">
        <v>81</v>
      </c>
      <c r="G7" s="195">
        <f aca="true" t="shared" si="0" ref="G7:P9">G8</f>
        <v>6567538487</v>
      </c>
      <c r="H7" s="195">
        <f t="shared" si="0"/>
        <v>45686756977</v>
      </c>
      <c r="I7" s="228">
        <f t="shared" si="0"/>
        <v>1824000000</v>
      </c>
      <c r="J7" s="228">
        <f t="shared" si="0"/>
        <v>2000000000</v>
      </c>
      <c r="K7" s="230">
        <f t="shared" si="0"/>
        <v>13767911467</v>
      </c>
      <c r="L7" s="228">
        <f t="shared" si="0"/>
        <v>0</v>
      </c>
      <c r="M7" s="195">
        <f t="shared" si="0"/>
        <v>11553533619</v>
      </c>
      <c r="N7" s="195">
        <f t="shared" si="0"/>
        <v>-11553533619</v>
      </c>
      <c r="O7" s="195">
        <f t="shared" si="0"/>
        <v>2529160639</v>
      </c>
      <c r="P7" s="197">
        <f t="shared" si="0"/>
        <v>32133223358</v>
      </c>
    </row>
    <row r="8" spans="1:17" s="239" customFormat="1" ht="21" customHeight="1">
      <c r="A8" s="106" t="s">
        <v>87</v>
      </c>
      <c r="B8" s="245">
        <v>1</v>
      </c>
      <c r="C8" s="245"/>
      <c r="D8" s="245"/>
      <c r="E8" s="245"/>
      <c r="F8" s="251" t="s">
        <v>118</v>
      </c>
      <c r="G8" s="248">
        <f t="shared" si="0"/>
        <v>6567538487</v>
      </c>
      <c r="H8" s="248">
        <f t="shared" si="0"/>
        <v>45686756977</v>
      </c>
      <c r="I8" s="242">
        <f t="shared" si="0"/>
        <v>1824000000</v>
      </c>
      <c r="J8" s="242">
        <f t="shared" si="0"/>
        <v>2000000000</v>
      </c>
      <c r="K8" s="248">
        <f t="shared" si="0"/>
        <v>13767911467</v>
      </c>
      <c r="L8" s="242">
        <f t="shared" si="0"/>
        <v>0</v>
      </c>
      <c r="M8" s="248">
        <f t="shared" si="0"/>
        <v>11553533619</v>
      </c>
      <c r="N8" s="248">
        <f t="shared" si="0"/>
        <v>-11553533619</v>
      </c>
      <c r="O8" s="248">
        <f t="shared" si="0"/>
        <v>2529160639</v>
      </c>
      <c r="P8" s="247">
        <f t="shared" si="0"/>
        <v>32133223358</v>
      </c>
      <c r="Q8" s="240"/>
    </row>
    <row r="9" spans="1:17" s="239" customFormat="1" ht="21" customHeight="1">
      <c r="A9" s="107">
        <v>94</v>
      </c>
      <c r="B9" s="245"/>
      <c r="C9" s="245">
        <v>1</v>
      </c>
      <c r="D9" s="245"/>
      <c r="E9" s="245"/>
      <c r="F9" s="250" t="s">
        <v>31</v>
      </c>
      <c r="G9" s="248">
        <f t="shared" si="0"/>
        <v>6567538487</v>
      </c>
      <c r="H9" s="248">
        <f t="shared" si="0"/>
        <v>45686756977</v>
      </c>
      <c r="I9" s="242">
        <f t="shared" si="0"/>
        <v>1824000000</v>
      </c>
      <c r="J9" s="242">
        <f t="shared" si="0"/>
        <v>2000000000</v>
      </c>
      <c r="K9" s="248">
        <f t="shared" si="0"/>
        <v>13767911467</v>
      </c>
      <c r="L9" s="242">
        <f t="shared" si="0"/>
        <v>0</v>
      </c>
      <c r="M9" s="248">
        <f t="shared" si="0"/>
        <v>11553533619</v>
      </c>
      <c r="N9" s="248">
        <f t="shared" si="0"/>
        <v>-11553533619</v>
      </c>
      <c r="O9" s="248">
        <f t="shared" si="0"/>
        <v>2529160639</v>
      </c>
      <c r="P9" s="247">
        <f t="shared" si="0"/>
        <v>32133223358</v>
      </c>
      <c r="Q9" s="240"/>
    </row>
    <row r="10" spans="1:17" s="239" customFormat="1" ht="21" customHeight="1">
      <c r="A10" s="246"/>
      <c r="B10" s="245"/>
      <c r="C10" s="245"/>
      <c r="D10" s="245">
        <v>1</v>
      </c>
      <c r="E10" s="245"/>
      <c r="F10" s="249" t="s">
        <v>117</v>
      </c>
      <c r="G10" s="248">
        <f aca="true" t="shared" si="1" ref="G10:P10">G11+G12</f>
        <v>6567538487</v>
      </c>
      <c r="H10" s="248">
        <f t="shared" si="1"/>
        <v>45686756977</v>
      </c>
      <c r="I10" s="242">
        <f t="shared" si="1"/>
        <v>1824000000</v>
      </c>
      <c r="J10" s="242">
        <f t="shared" si="1"/>
        <v>2000000000</v>
      </c>
      <c r="K10" s="248">
        <f t="shared" si="1"/>
        <v>13767911467</v>
      </c>
      <c r="L10" s="242">
        <f t="shared" si="1"/>
        <v>0</v>
      </c>
      <c r="M10" s="248">
        <f t="shared" si="1"/>
        <v>11553533619</v>
      </c>
      <c r="N10" s="248">
        <f t="shared" si="1"/>
        <v>-11553533619</v>
      </c>
      <c r="O10" s="248">
        <f t="shared" si="1"/>
        <v>2529160639</v>
      </c>
      <c r="P10" s="247">
        <f t="shared" si="1"/>
        <v>32133223358</v>
      </c>
      <c r="Q10" s="240"/>
    </row>
    <row r="11" spans="1:17" s="239" customFormat="1" ht="36.75" customHeight="1">
      <c r="A11" s="246"/>
      <c r="B11" s="245"/>
      <c r="C11" s="245"/>
      <c r="D11" s="245"/>
      <c r="E11" s="245">
        <v>1</v>
      </c>
      <c r="F11" s="244" t="s">
        <v>116</v>
      </c>
      <c r="G11" s="248">
        <v>6324353123</v>
      </c>
      <c r="H11" s="248">
        <v>39297551577</v>
      </c>
      <c r="I11" s="242">
        <v>1824000000</v>
      </c>
      <c r="J11" s="242">
        <v>2000000000</v>
      </c>
      <c r="K11" s="248">
        <v>12702762204</v>
      </c>
      <c r="L11" s="242">
        <v>0</v>
      </c>
      <c r="M11" s="248">
        <v>10500344313</v>
      </c>
      <c r="N11" s="248">
        <f>-M11</f>
        <v>-10500344313</v>
      </c>
      <c r="O11" s="248">
        <f>G11-I11-K11+M11</f>
        <v>2297935232</v>
      </c>
      <c r="P11" s="247">
        <f>H11-J11-L11+N11</f>
        <v>26797207264</v>
      </c>
      <c r="Q11" s="240"/>
    </row>
    <row r="12" spans="1:17" s="239" customFormat="1" ht="36.75" customHeight="1">
      <c r="A12" s="246"/>
      <c r="B12" s="245"/>
      <c r="C12" s="245"/>
      <c r="D12" s="245"/>
      <c r="E12" s="245">
        <v>2</v>
      </c>
      <c r="F12" s="244" t="s">
        <v>115</v>
      </c>
      <c r="G12" s="248">
        <v>243185364</v>
      </c>
      <c r="H12" s="248">
        <v>6389205400</v>
      </c>
      <c r="I12" s="242">
        <v>0</v>
      </c>
      <c r="J12" s="242">
        <v>0</v>
      </c>
      <c r="K12" s="248">
        <v>1065149263</v>
      </c>
      <c r="L12" s="242">
        <v>0</v>
      </c>
      <c r="M12" s="248">
        <v>1053189306</v>
      </c>
      <c r="N12" s="248">
        <f>-M12</f>
        <v>-1053189306</v>
      </c>
      <c r="O12" s="248">
        <f>G12-I12-K12+M12</f>
        <v>231225407</v>
      </c>
      <c r="P12" s="247">
        <f>H12-J12-L12+N12</f>
        <v>5336016094</v>
      </c>
      <c r="Q12" s="240"/>
    </row>
    <row r="13" spans="1:17" s="239" customFormat="1" ht="36.75" customHeight="1">
      <c r="A13" s="246"/>
      <c r="B13" s="245"/>
      <c r="C13" s="245"/>
      <c r="D13" s="245"/>
      <c r="E13" s="245"/>
      <c r="F13" s="244"/>
      <c r="G13" s="242"/>
      <c r="H13" s="242"/>
      <c r="I13" s="242"/>
      <c r="J13" s="242"/>
      <c r="K13" s="242"/>
      <c r="L13" s="242"/>
      <c r="M13" s="243"/>
      <c r="N13" s="242"/>
      <c r="O13" s="242"/>
      <c r="P13" s="241"/>
      <c r="Q13" s="240"/>
    </row>
    <row r="14" spans="1:17" s="204" customFormat="1" ht="21" customHeight="1">
      <c r="A14" s="215"/>
      <c r="B14" s="214"/>
      <c r="C14" s="214"/>
      <c r="D14" s="214"/>
      <c r="E14" s="214"/>
      <c r="F14" s="238"/>
      <c r="G14" s="237"/>
      <c r="H14" s="237"/>
      <c r="I14" s="237"/>
      <c r="J14" s="237"/>
      <c r="K14" s="237"/>
      <c r="L14" s="237"/>
      <c r="M14" s="237"/>
      <c r="N14" s="237"/>
      <c r="O14" s="237"/>
      <c r="P14" s="236"/>
      <c r="Q14" s="235"/>
    </row>
    <row r="15" spans="1:17" s="204" customFormat="1" ht="21" customHeight="1">
      <c r="A15" s="215"/>
      <c r="B15" s="214"/>
      <c r="C15" s="214"/>
      <c r="D15" s="214"/>
      <c r="E15" s="214"/>
      <c r="F15" s="217"/>
      <c r="G15" s="237"/>
      <c r="H15" s="237"/>
      <c r="I15" s="237"/>
      <c r="J15" s="237"/>
      <c r="K15" s="237"/>
      <c r="L15" s="237"/>
      <c r="M15" s="237"/>
      <c r="N15" s="237"/>
      <c r="O15" s="237"/>
      <c r="P15" s="236"/>
      <c r="Q15" s="235"/>
    </row>
    <row r="16" spans="1:17" s="204" customFormat="1" ht="21" customHeight="1">
      <c r="A16" s="215"/>
      <c r="B16" s="214"/>
      <c r="C16" s="214"/>
      <c r="D16" s="214"/>
      <c r="E16" s="214"/>
      <c r="F16" s="238"/>
      <c r="G16" s="237"/>
      <c r="H16" s="237"/>
      <c r="I16" s="237"/>
      <c r="J16" s="237"/>
      <c r="K16" s="237"/>
      <c r="L16" s="237"/>
      <c r="M16" s="237"/>
      <c r="N16" s="237"/>
      <c r="O16" s="237"/>
      <c r="P16" s="236"/>
      <c r="Q16" s="235"/>
    </row>
    <row r="17" spans="1:16" ht="21" customHeight="1">
      <c r="A17" s="215"/>
      <c r="B17" s="214"/>
      <c r="C17" s="214"/>
      <c r="D17" s="214"/>
      <c r="E17" s="214"/>
      <c r="F17" s="216"/>
      <c r="G17" s="212"/>
      <c r="H17" s="212"/>
      <c r="I17" s="212"/>
      <c r="J17" s="212"/>
      <c r="K17" s="212"/>
      <c r="L17" s="212"/>
      <c r="M17" s="212"/>
      <c r="N17" s="212"/>
      <c r="O17" s="212"/>
      <c r="P17" s="211"/>
    </row>
    <row r="18" spans="1:16" ht="21" customHeight="1">
      <c r="A18" s="215"/>
      <c r="B18" s="214"/>
      <c r="C18" s="214"/>
      <c r="D18" s="214"/>
      <c r="E18" s="214"/>
      <c r="F18" s="216"/>
      <c r="G18" s="212"/>
      <c r="H18" s="212"/>
      <c r="I18" s="212"/>
      <c r="J18" s="212"/>
      <c r="K18" s="212"/>
      <c r="L18" s="212"/>
      <c r="M18" s="212"/>
      <c r="N18" s="212"/>
      <c r="O18" s="212"/>
      <c r="P18" s="211"/>
    </row>
    <row r="19" spans="1:16" ht="21" customHeight="1">
      <c r="A19" s="215"/>
      <c r="B19" s="214"/>
      <c r="C19" s="214"/>
      <c r="D19" s="214"/>
      <c r="E19" s="214"/>
      <c r="F19" s="213"/>
      <c r="G19" s="212"/>
      <c r="H19" s="212"/>
      <c r="I19" s="212"/>
      <c r="J19" s="212"/>
      <c r="K19" s="212"/>
      <c r="L19" s="212"/>
      <c r="M19" s="212"/>
      <c r="N19" s="212"/>
      <c r="O19" s="212"/>
      <c r="P19" s="211"/>
    </row>
    <row r="20" spans="1:16" ht="21" customHeight="1">
      <c r="A20" s="215"/>
      <c r="B20" s="214"/>
      <c r="C20" s="214"/>
      <c r="D20" s="214"/>
      <c r="E20" s="214"/>
      <c r="F20" s="216"/>
      <c r="G20" s="212"/>
      <c r="H20" s="212"/>
      <c r="I20" s="212"/>
      <c r="J20" s="212"/>
      <c r="K20" s="212"/>
      <c r="L20" s="212"/>
      <c r="M20" s="212"/>
      <c r="N20" s="212"/>
      <c r="O20" s="212"/>
      <c r="P20" s="211"/>
    </row>
    <row r="21" spans="1:16" ht="21" customHeight="1">
      <c r="A21" s="215"/>
      <c r="B21" s="214"/>
      <c r="C21" s="214"/>
      <c r="D21" s="214"/>
      <c r="E21" s="214"/>
      <c r="F21" s="213"/>
      <c r="G21" s="212"/>
      <c r="H21" s="212"/>
      <c r="I21" s="212"/>
      <c r="J21" s="212"/>
      <c r="K21" s="212"/>
      <c r="L21" s="212"/>
      <c r="M21" s="212"/>
      <c r="N21" s="212"/>
      <c r="O21" s="212"/>
      <c r="P21" s="211"/>
    </row>
    <row r="22" spans="1:16" ht="21" customHeight="1">
      <c r="A22" s="215"/>
      <c r="B22" s="214"/>
      <c r="C22" s="214"/>
      <c r="D22" s="214"/>
      <c r="E22" s="214"/>
      <c r="F22" s="220"/>
      <c r="G22" s="219"/>
      <c r="H22" s="219"/>
      <c r="I22" s="219"/>
      <c r="J22" s="219"/>
      <c r="K22" s="219"/>
      <c r="L22" s="219"/>
      <c r="M22" s="219"/>
      <c r="N22" s="219"/>
      <c r="O22" s="219"/>
      <c r="P22" s="218"/>
    </row>
    <row r="23" spans="1:16" ht="21" customHeight="1">
      <c r="A23" s="215"/>
      <c r="B23" s="214"/>
      <c r="C23" s="214"/>
      <c r="D23" s="214"/>
      <c r="E23" s="214"/>
      <c r="F23" s="213"/>
      <c r="G23" s="212"/>
      <c r="H23" s="212"/>
      <c r="I23" s="212"/>
      <c r="J23" s="212"/>
      <c r="K23" s="212"/>
      <c r="L23" s="212"/>
      <c r="M23" s="212"/>
      <c r="N23" s="212"/>
      <c r="O23" s="212"/>
      <c r="P23" s="211"/>
    </row>
    <row r="24" spans="1:16" ht="21" customHeight="1">
      <c r="A24" s="215"/>
      <c r="B24" s="214"/>
      <c r="C24" s="214"/>
      <c r="D24" s="214"/>
      <c r="E24" s="214"/>
      <c r="F24" s="217"/>
      <c r="G24" s="212"/>
      <c r="H24" s="212"/>
      <c r="I24" s="212"/>
      <c r="J24" s="212"/>
      <c r="K24" s="212"/>
      <c r="L24" s="212"/>
      <c r="M24" s="212"/>
      <c r="N24" s="212"/>
      <c r="O24" s="212"/>
      <c r="P24" s="211"/>
    </row>
    <row r="25" spans="1:16" ht="21" customHeight="1">
      <c r="A25" s="215"/>
      <c r="B25" s="214"/>
      <c r="C25" s="214"/>
      <c r="D25" s="214"/>
      <c r="E25" s="214"/>
      <c r="F25" s="213"/>
      <c r="G25" s="212"/>
      <c r="H25" s="212"/>
      <c r="I25" s="212"/>
      <c r="J25" s="212"/>
      <c r="K25" s="212"/>
      <c r="L25" s="212"/>
      <c r="M25" s="212"/>
      <c r="N25" s="212"/>
      <c r="O25" s="212"/>
      <c r="P25" s="211"/>
    </row>
    <row r="26" spans="1:16" ht="21" customHeight="1">
      <c r="A26" s="215"/>
      <c r="B26" s="214"/>
      <c r="C26" s="214"/>
      <c r="D26" s="214"/>
      <c r="E26" s="214"/>
      <c r="F26" s="216"/>
      <c r="G26" s="212"/>
      <c r="H26" s="212"/>
      <c r="I26" s="212"/>
      <c r="J26" s="212"/>
      <c r="K26" s="212"/>
      <c r="L26" s="212"/>
      <c r="M26" s="212"/>
      <c r="N26" s="212"/>
      <c r="O26" s="212"/>
      <c r="P26" s="211"/>
    </row>
    <row r="27" spans="1:16" ht="21" customHeight="1">
      <c r="A27" s="215"/>
      <c r="B27" s="214"/>
      <c r="C27" s="214"/>
      <c r="D27" s="214"/>
      <c r="E27" s="214"/>
      <c r="F27" s="216"/>
      <c r="G27" s="212"/>
      <c r="H27" s="212"/>
      <c r="I27" s="212"/>
      <c r="J27" s="212"/>
      <c r="K27" s="212"/>
      <c r="L27" s="212"/>
      <c r="M27" s="212"/>
      <c r="N27" s="212"/>
      <c r="O27" s="212"/>
      <c r="P27" s="211"/>
    </row>
    <row r="28" spans="1:16" ht="21" customHeight="1">
      <c r="A28" s="215"/>
      <c r="B28" s="214"/>
      <c r="C28" s="214"/>
      <c r="D28" s="214"/>
      <c r="E28" s="214"/>
      <c r="F28" s="213"/>
      <c r="G28" s="212"/>
      <c r="H28" s="212"/>
      <c r="I28" s="212"/>
      <c r="J28" s="212"/>
      <c r="K28" s="212"/>
      <c r="L28" s="212"/>
      <c r="M28" s="212"/>
      <c r="N28" s="212"/>
      <c r="O28" s="212"/>
      <c r="P28" s="211"/>
    </row>
    <row r="29" spans="1:16" ht="21" customHeight="1">
      <c r="A29" s="215"/>
      <c r="B29" s="214"/>
      <c r="C29" s="214"/>
      <c r="D29" s="214"/>
      <c r="E29" s="214"/>
      <c r="F29" s="216"/>
      <c r="G29" s="212"/>
      <c r="H29" s="212"/>
      <c r="I29" s="212"/>
      <c r="J29" s="212"/>
      <c r="K29" s="212"/>
      <c r="L29" s="212"/>
      <c r="M29" s="212"/>
      <c r="N29" s="212"/>
      <c r="O29" s="212"/>
      <c r="P29" s="211"/>
    </row>
    <row r="30" spans="1:16" ht="21" customHeight="1">
      <c r="A30" s="215"/>
      <c r="B30" s="214"/>
      <c r="C30" s="214"/>
      <c r="D30" s="214"/>
      <c r="E30" s="214"/>
      <c r="F30" s="213"/>
      <c r="G30" s="212"/>
      <c r="H30" s="212"/>
      <c r="I30" s="212"/>
      <c r="J30" s="212"/>
      <c r="K30" s="212"/>
      <c r="L30" s="212"/>
      <c r="M30" s="212"/>
      <c r="N30" s="212"/>
      <c r="O30" s="212"/>
      <c r="P30" s="211"/>
    </row>
    <row r="31" spans="1:16" ht="21" customHeight="1">
      <c r="A31" s="215"/>
      <c r="B31" s="214"/>
      <c r="C31" s="214"/>
      <c r="D31" s="214"/>
      <c r="E31" s="214"/>
      <c r="F31" s="213"/>
      <c r="G31" s="212"/>
      <c r="H31" s="212"/>
      <c r="I31" s="212"/>
      <c r="J31" s="212"/>
      <c r="K31" s="212"/>
      <c r="L31" s="212"/>
      <c r="M31" s="212"/>
      <c r="N31" s="212"/>
      <c r="O31" s="212"/>
      <c r="P31" s="211"/>
    </row>
    <row r="32" spans="1:16" ht="21" customHeight="1">
      <c r="A32" s="215"/>
      <c r="B32" s="214"/>
      <c r="C32" s="214"/>
      <c r="D32" s="214"/>
      <c r="E32" s="214"/>
      <c r="F32" s="213"/>
      <c r="G32" s="212"/>
      <c r="H32" s="212"/>
      <c r="I32" s="212"/>
      <c r="J32" s="212"/>
      <c r="K32" s="212"/>
      <c r="L32" s="212"/>
      <c r="M32" s="212"/>
      <c r="N32" s="212"/>
      <c r="O32" s="212"/>
      <c r="P32" s="211"/>
    </row>
    <row r="33" spans="1:16" ht="21" customHeight="1">
      <c r="A33" s="215"/>
      <c r="B33" s="214"/>
      <c r="C33" s="214"/>
      <c r="D33" s="214"/>
      <c r="E33" s="214"/>
      <c r="F33" s="213"/>
      <c r="G33" s="212"/>
      <c r="H33" s="212"/>
      <c r="I33" s="212"/>
      <c r="J33" s="212"/>
      <c r="K33" s="212"/>
      <c r="L33" s="212"/>
      <c r="M33" s="212"/>
      <c r="N33" s="212"/>
      <c r="O33" s="212"/>
      <c r="P33" s="211"/>
    </row>
    <row r="34" spans="1:16" ht="15" customHeight="1">
      <c r="A34" s="215"/>
      <c r="B34" s="214"/>
      <c r="C34" s="214"/>
      <c r="D34" s="214"/>
      <c r="E34" s="214"/>
      <c r="F34" s="213"/>
      <c r="G34" s="212"/>
      <c r="H34" s="212"/>
      <c r="I34" s="212"/>
      <c r="J34" s="212"/>
      <c r="K34" s="212"/>
      <c r="L34" s="212"/>
      <c r="M34" s="212"/>
      <c r="N34" s="212"/>
      <c r="O34" s="212"/>
      <c r="P34" s="211"/>
    </row>
    <row r="35" spans="1:16" ht="21" customHeight="1">
      <c r="A35" s="215"/>
      <c r="B35" s="214"/>
      <c r="C35" s="214"/>
      <c r="D35" s="214"/>
      <c r="E35" s="214"/>
      <c r="F35" s="216"/>
      <c r="G35" s="212"/>
      <c r="H35" s="212"/>
      <c r="I35" s="212"/>
      <c r="J35" s="212"/>
      <c r="K35" s="212"/>
      <c r="L35" s="212"/>
      <c r="M35" s="212"/>
      <c r="N35" s="212"/>
      <c r="O35" s="212"/>
      <c r="P35" s="211"/>
    </row>
    <row r="36" spans="1:17" s="205" customFormat="1" ht="41.25" customHeight="1" thickBot="1">
      <c r="A36" s="210"/>
      <c r="B36" s="209"/>
      <c r="C36" s="209"/>
      <c r="D36" s="209"/>
      <c r="E36" s="209"/>
      <c r="F36" s="208"/>
      <c r="G36" s="207"/>
      <c r="H36" s="207"/>
      <c r="I36" s="207"/>
      <c r="J36" s="207"/>
      <c r="K36" s="207"/>
      <c r="L36" s="207"/>
      <c r="M36" s="207"/>
      <c r="N36" s="207"/>
      <c r="O36" s="207"/>
      <c r="P36" s="206"/>
      <c r="Q36" s="18"/>
    </row>
  </sheetData>
  <sheetProtection/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0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50" zoomScalePageLayoutView="0" workbookViewId="0" topLeftCell="A1">
      <pane xSplit="6" ySplit="6" topLeftCell="G7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A21" sqref="A21:IV21"/>
    </sheetView>
  </sheetViews>
  <sheetFormatPr defaultColWidth="9.00390625" defaultRowHeight="16.5"/>
  <cols>
    <col min="1" max="1" width="3.375" style="67" customWidth="1"/>
    <col min="2" max="5" width="2.625" style="66" customWidth="1"/>
    <col min="6" max="6" width="18.25390625" style="42" customWidth="1"/>
    <col min="7" max="7" width="13.125" style="0" customWidth="1"/>
    <col min="8" max="8" width="16.75390625" style="0" customWidth="1"/>
    <col min="9" max="9" width="11.625" style="0" customWidth="1"/>
    <col min="10" max="10" width="15.75390625" style="0" customWidth="1"/>
    <col min="11" max="11" width="14.625" style="0" customWidth="1"/>
    <col min="12" max="12" width="15.75390625" style="0" customWidth="1"/>
    <col min="13" max="15" width="14.625" style="0" customWidth="1"/>
    <col min="16" max="16" width="16.75390625" style="0" customWidth="1"/>
    <col min="17" max="17" width="9.00390625" style="18" hidden="1" customWidth="1"/>
  </cols>
  <sheetData>
    <row r="1" spans="1:17" s="100" customFormat="1" ht="15.75" customHeight="1">
      <c r="A1" s="98"/>
      <c r="B1" s="98"/>
      <c r="C1" s="98"/>
      <c r="D1" s="98"/>
      <c r="E1" s="98"/>
      <c r="F1" s="99"/>
      <c r="G1" s="99"/>
      <c r="J1" s="189" t="s">
        <v>91</v>
      </c>
      <c r="K1" s="190" t="s">
        <v>92</v>
      </c>
      <c r="Q1" s="109"/>
    </row>
    <row r="2" spans="1:17" s="101" customFormat="1" ht="25.5" customHeight="1">
      <c r="A2" s="98"/>
      <c r="B2" s="98"/>
      <c r="C2" s="98"/>
      <c r="D2" s="98"/>
      <c r="E2" s="98"/>
      <c r="F2" s="102"/>
      <c r="H2" s="103"/>
      <c r="I2" s="111"/>
      <c r="J2" s="191" t="s">
        <v>93</v>
      </c>
      <c r="K2" s="192" t="s">
        <v>94</v>
      </c>
      <c r="Q2" s="110"/>
    </row>
    <row r="3" spans="1:17" s="101" customFormat="1" ht="25.5" customHeight="1">
      <c r="A3" s="98"/>
      <c r="B3" s="98"/>
      <c r="C3" s="98"/>
      <c r="D3" s="98"/>
      <c r="E3" s="98"/>
      <c r="F3" s="102"/>
      <c r="G3" s="102"/>
      <c r="J3" s="193" t="s">
        <v>78</v>
      </c>
      <c r="K3" s="194" t="s">
        <v>70</v>
      </c>
      <c r="Q3" s="110"/>
    </row>
    <row r="4" spans="1:17" s="96" customFormat="1" ht="16.5" customHeight="1">
      <c r="A4" s="265" t="s">
        <v>79</v>
      </c>
      <c r="B4" s="265"/>
      <c r="C4" s="265"/>
      <c r="D4" s="265"/>
      <c r="E4" s="265"/>
      <c r="F4" s="163"/>
      <c r="G4" s="164"/>
      <c r="H4" s="163"/>
      <c r="I4" s="163"/>
      <c r="J4" s="165" t="s">
        <v>95</v>
      </c>
      <c r="K4" s="166" t="s">
        <v>97</v>
      </c>
      <c r="L4" s="163"/>
      <c r="M4" s="163"/>
      <c r="N4" s="163"/>
      <c r="O4" s="163"/>
      <c r="P4" s="165" t="s">
        <v>0</v>
      </c>
      <c r="Q4" s="108"/>
    </row>
    <row r="5" spans="1:17" s="116" customFormat="1" ht="24" customHeight="1">
      <c r="A5" s="260" t="s">
        <v>65</v>
      </c>
      <c r="B5" s="262" t="s">
        <v>88</v>
      </c>
      <c r="C5" s="263"/>
      <c r="D5" s="263"/>
      <c r="E5" s="263"/>
      <c r="F5" s="264"/>
      <c r="G5" s="266" t="s">
        <v>1</v>
      </c>
      <c r="H5" s="268"/>
      <c r="I5" s="266" t="s">
        <v>86</v>
      </c>
      <c r="J5" s="268"/>
      <c r="K5" s="269" t="s">
        <v>2</v>
      </c>
      <c r="L5" s="270"/>
      <c r="M5" s="266" t="s">
        <v>3</v>
      </c>
      <c r="N5" s="268"/>
      <c r="O5" s="266" t="s">
        <v>4</v>
      </c>
      <c r="P5" s="267"/>
      <c r="Q5" s="143"/>
    </row>
    <row r="6" spans="1:17" s="116" customFormat="1" ht="24" customHeight="1">
      <c r="A6" s="261"/>
      <c r="B6" s="140" t="s">
        <v>5</v>
      </c>
      <c r="C6" s="140" t="s">
        <v>6</v>
      </c>
      <c r="D6" s="140" t="s">
        <v>7</v>
      </c>
      <c r="E6" s="140" t="s">
        <v>8</v>
      </c>
      <c r="F6" s="141" t="s">
        <v>82</v>
      </c>
      <c r="G6" s="144" t="s">
        <v>75</v>
      </c>
      <c r="H6" s="144" t="s">
        <v>66</v>
      </c>
      <c r="I6" s="144" t="s">
        <v>75</v>
      </c>
      <c r="J6" s="145" t="s">
        <v>66</v>
      </c>
      <c r="K6" s="144" t="s">
        <v>75</v>
      </c>
      <c r="L6" s="144" t="s">
        <v>66</v>
      </c>
      <c r="M6" s="144" t="s">
        <v>75</v>
      </c>
      <c r="N6" s="144" t="s">
        <v>66</v>
      </c>
      <c r="O6" s="144" t="s">
        <v>75</v>
      </c>
      <c r="P6" s="146" t="s">
        <v>66</v>
      </c>
      <c r="Q6" s="143"/>
    </row>
    <row r="7" spans="1:17" s="150" customFormat="1" ht="23.25" customHeight="1">
      <c r="A7" s="106">
        <v>86</v>
      </c>
      <c r="B7" s="136"/>
      <c r="C7" s="147"/>
      <c r="D7" s="147"/>
      <c r="E7" s="147"/>
      <c r="F7" s="137" t="s">
        <v>81</v>
      </c>
      <c r="G7" s="138">
        <f>G8</f>
        <v>0</v>
      </c>
      <c r="H7" s="195">
        <f aca="true" t="shared" si="0" ref="H7:Q7">H8</f>
        <v>58161590033</v>
      </c>
      <c r="I7" s="138">
        <f t="shared" si="0"/>
        <v>0</v>
      </c>
      <c r="J7" s="138">
        <f t="shared" si="0"/>
        <v>2000000000</v>
      </c>
      <c r="K7" s="148">
        <f t="shared" si="0"/>
        <v>0</v>
      </c>
      <c r="L7" s="195">
        <f t="shared" si="0"/>
        <v>18181821501</v>
      </c>
      <c r="M7" s="138">
        <f t="shared" si="0"/>
        <v>0</v>
      </c>
      <c r="N7" s="138">
        <f t="shared" si="0"/>
        <v>0</v>
      </c>
      <c r="O7" s="138">
        <f t="shared" si="0"/>
        <v>0</v>
      </c>
      <c r="P7" s="197">
        <f t="shared" si="0"/>
        <v>37979768532</v>
      </c>
      <c r="Q7" s="149" t="e">
        <f t="shared" si="0"/>
        <v>#REF!</v>
      </c>
    </row>
    <row r="8" spans="1:17" s="150" customFormat="1" ht="23.25" customHeight="1">
      <c r="A8" s="106" t="s">
        <v>87</v>
      </c>
      <c r="B8" s="112">
        <v>1</v>
      </c>
      <c r="C8" s="147"/>
      <c r="D8" s="147"/>
      <c r="E8" s="147"/>
      <c r="F8" s="139" t="s">
        <v>80</v>
      </c>
      <c r="G8" s="138">
        <f>'歲出總經'!G8+'歲出總資'!G8</f>
        <v>0</v>
      </c>
      <c r="H8" s="195">
        <f>'歲出總經'!H8+'歲出總資'!H8</f>
        <v>58161590033</v>
      </c>
      <c r="I8" s="138">
        <f>'歲出總經'!I8+'歲出總資'!I8</f>
        <v>0</v>
      </c>
      <c r="J8" s="138">
        <f>'歲出總經'!J8+'歲出總資'!J8</f>
        <v>2000000000</v>
      </c>
      <c r="K8" s="138">
        <f>'歲出總經'!K8+'歲出總資'!K8</f>
        <v>0</v>
      </c>
      <c r="L8" s="195">
        <f>'歲出總經'!L8+'歲出總資'!L8</f>
        <v>18181821501</v>
      </c>
      <c r="M8" s="138">
        <f>'歲出總經'!M8+'歲出總資'!M8</f>
        <v>0</v>
      </c>
      <c r="N8" s="138">
        <f>'歲出總經'!N8+'歲出總資'!N8</f>
        <v>0</v>
      </c>
      <c r="O8" s="138">
        <f>'歲出總經'!O8+'歲出總資'!O8</f>
        <v>0</v>
      </c>
      <c r="P8" s="197">
        <f>'歲出總經'!P8+'歲出總資'!P8</f>
        <v>37979768532</v>
      </c>
      <c r="Q8" s="94" t="e">
        <f>Q9</f>
        <v>#REF!</v>
      </c>
    </row>
    <row r="9" spans="1:17" s="150" customFormat="1" ht="23.25" customHeight="1">
      <c r="A9" s="107">
        <v>94</v>
      </c>
      <c r="B9" s="136"/>
      <c r="C9" s="142"/>
      <c r="D9" s="147"/>
      <c r="E9" s="147"/>
      <c r="F9" s="68"/>
      <c r="G9" s="28"/>
      <c r="H9" s="28"/>
      <c r="I9" s="28"/>
      <c r="J9" s="28"/>
      <c r="K9" s="28"/>
      <c r="L9" s="28"/>
      <c r="M9" s="28"/>
      <c r="N9" s="28"/>
      <c r="O9" s="28"/>
      <c r="P9" s="51"/>
      <c r="Q9" s="94" t="e">
        <f>Q10+Q11+#REF!+Q12</f>
        <v>#REF!</v>
      </c>
    </row>
    <row r="10" spans="1:17" s="26" customFormat="1" ht="23.25" customHeight="1">
      <c r="A10" s="69"/>
      <c r="B10" s="65"/>
      <c r="C10" s="65"/>
      <c r="D10" s="64"/>
      <c r="E10" s="65"/>
      <c r="F10" s="68"/>
      <c r="G10" s="59"/>
      <c r="H10" s="59"/>
      <c r="I10" s="59"/>
      <c r="J10" s="59"/>
      <c r="K10" s="59"/>
      <c r="L10" s="59"/>
      <c r="M10" s="59"/>
      <c r="N10" s="59"/>
      <c r="O10" s="59"/>
      <c r="P10" s="61"/>
      <c r="Q10" s="94">
        <v>0</v>
      </c>
    </row>
    <row r="11" spans="1:17" s="48" customFormat="1" ht="23.25" customHeight="1">
      <c r="A11" s="69"/>
      <c r="B11" s="65"/>
      <c r="C11" s="65"/>
      <c r="D11" s="64"/>
      <c r="E11" s="65"/>
      <c r="F11" s="31"/>
      <c r="G11" s="59"/>
      <c r="H11" s="59"/>
      <c r="I11" s="59"/>
      <c r="J11" s="59"/>
      <c r="K11" s="59"/>
      <c r="L11" s="59"/>
      <c r="M11" s="59"/>
      <c r="N11" s="59"/>
      <c r="O11" s="59"/>
      <c r="P11" s="61"/>
      <c r="Q11" s="94">
        <v>0</v>
      </c>
    </row>
    <row r="12" spans="1:17" s="48" customFormat="1" ht="23.25" customHeight="1">
      <c r="A12" s="69"/>
      <c r="B12" s="65"/>
      <c r="C12" s="65"/>
      <c r="D12" s="65"/>
      <c r="E12" s="65"/>
      <c r="F12" s="27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94">
        <f>Q13+Q14</f>
        <v>0</v>
      </c>
    </row>
    <row r="13" spans="1:17" s="48" customFormat="1" ht="23.25" customHeight="1">
      <c r="A13" s="69"/>
      <c r="B13" s="65"/>
      <c r="C13" s="65"/>
      <c r="D13" s="65"/>
      <c r="E13" s="65"/>
      <c r="F13" s="31"/>
      <c r="G13" s="59"/>
      <c r="H13" s="59"/>
      <c r="I13" s="59"/>
      <c r="J13" s="59"/>
      <c r="K13" s="59"/>
      <c r="L13" s="59"/>
      <c r="M13" s="59"/>
      <c r="N13" s="59"/>
      <c r="O13" s="59"/>
      <c r="P13" s="61"/>
      <c r="Q13" s="94">
        <v>0</v>
      </c>
    </row>
    <row r="14" spans="1:17" s="48" customFormat="1" ht="23.25" customHeight="1">
      <c r="A14" s="69"/>
      <c r="B14" s="65"/>
      <c r="C14" s="65"/>
      <c r="D14" s="65"/>
      <c r="E14" s="65"/>
      <c r="F14" s="31"/>
      <c r="G14" s="59"/>
      <c r="H14" s="59"/>
      <c r="I14" s="59"/>
      <c r="J14" s="59"/>
      <c r="K14" s="59"/>
      <c r="L14" s="59"/>
      <c r="M14" s="59"/>
      <c r="N14" s="59"/>
      <c r="O14" s="59"/>
      <c r="P14" s="61"/>
      <c r="Q14" s="94">
        <v>0</v>
      </c>
    </row>
    <row r="15" spans="1:17" s="48" customFormat="1" ht="23.25" customHeight="1">
      <c r="A15" s="69"/>
      <c r="B15" s="65"/>
      <c r="C15" s="65"/>
      <c r="D15" s="65"/>
      <c r="E15" s="65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51"/>
      <c r="Q15" s="95"/>
    </row>
    <row r="16" spans="1:17" s="48" customFormat="1" ht="23.25" customHeight="1">
      <c r="A16" s="69"/>
      <c r="B16" s="65"/>
      <c r="C16" s="65"/>
      <c r="D16" s="65"/>
      <c r="E16" s="65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51"/>
      <c r="Q16" s="95"/>
    </row>
    <row r="17" spans="1:17" s="33" customFormat="1" ht="23.25" customHeight="1">
      <c r="A17" s="69"/>
      <c r="B17" s="65"/>
      <c r="C17" s="65"/>
      <c r="D17" s="65"/>
      <c r="E17" s="65"/>
      <c r="F17" s="31"/>
      <c r="G17" s="28"/>
      <c r="H17" s="28"/>
      <c r="I17" s="32"/>
      <c r="J17" s="32"/>
      <c r="K17" s="28"/>
      <c r="L17" s="28"/>
      <c r="M17" s="32"/>
      <c r="N17" s="32"/>
      <c r="O17" s="28"/>
      <c r="P17" s="29"/>
      <c r="Q17" s="41"/>
    </row>
    <row r="18" spans="1:17" s="33" customFormat="1" ht="23.25" customHeight="1">
      <c r="A18" s="69"/>
      <c r="B18" s="65"/>
      <c r="C18" s="65"/>
      <c r="D18" s="65"/>
      <c r="E18" s="65"/>
      <c r="F18" s="31"/>
      <c r="G18" s="28"/>
      <c r="H18" s="28"/>
      <c r="I18" s="32"/>
      <c r="J18" s="32"/>
      <c r="K18" s="28"/>
      <c r="L18" s="28"/>
      <c r="M18" s="32"/>
      <c r="N18" s="32"/>
      <c r="O18" s="28"/>
      <c r="P18" s="29"/>
      <c r="Q18" s="41"/>
    </row>
    <row r="19" spans="1:17" s="33" customFormat="1" ht="23.25" customHeight="1">
      <c r="A19" s="69"/>
      <c r="B19" s="65"/>
      <c r="C19" s="65"/>
      <c r="D19" s="65"/>
      <c r="E19" s="65"/>
      <c r="F19" s="31"/>
      <c r="G19" s="28"/>
      <c r="H19" s="28"/>
      <c r="I19" s="32"/>
      <c r="J19" s="32"/>
      <c r="K19" s="28"/>
      <c r="L19" s="28"/>
      <c r="M19" s="32"/>
      <c r="N19" s="32"/>
      <c r="O19" s="28"/>
      <c r="P19" s="29"/>
      <c r="Q19" s="41"/>
    </row>
    <row r="20" spans="1:17" s="33" customFormat="1" ht="23.25" customHeight="1">
      <c r="A20" s="69"/>
      <c r="B20" s="65"/>
      <c r="C20" s="65"/>
      <c r="D20" s="65"/>
      <c r="E20" s="65"/>
      <c r="F20" s="31"/>
      <c r="G20" s="28"/>
      <c r="H20" s="28"/>
      <c r="I20" s="32"/>
      <c r="J20" s="32"/>
      <c r="K20" s="28"/>
      <c r="L20" s="28"/>
      <c r="M20" s="32"/>
      <c r="N20" s="32"/>
      <c r="O20" s="28"/>
      <c r="P20" s="29"/>
      <c r="Q20" s="41"/>
    </row>
    <row r="21" spans="1:17" s="33" customFormat="1" ht="23.25" customHeight="1">
      <c r="A21" s="69"/>
      <c r="B21" s="65"/>
      <c r="C21" s="65"/>
      <c r="D21" s="65"/>
      <c r="E21" s="65"/>
      <c r="F21" s="31"/>
      <c r="G21" s="28"/>
      <c r="H21" s="28"/>
      <c r="I21" s="32"/>
      <c r="J21" s="32"/>
      <c r="K21" s="28"/>
      <c r="L21" s="28"/>
      <c r="M21" s="32"/>
      <c r="N21" s="32"/>
      <c r="O21" s="28"/>
      <c r="P21" s="29"/>
      <c r="Q21" s="41"/>
    </row>
    <row r="22" spans="1:17" s="33" customFormat="1" ht="23.25" customHeight="1">
      <c r="A22" s="69"/>
      <c r="B22" s="65"/>
      <c r="C22" s="65"/>
      <c r="D22" s="65"/>
      <c r="E22" s="65"/>
      <c r="F22" s="31"/>
      <c r="G22" s="28"/>
      <c r="H22" s="28"/>
      <c r="I22" s="32"/>
      <c r="J22" s="32"/>
      <c r="K22" s="28"/>
      <c r="L22" s="28"/>
      <c r="M22" s="32"/>
      <c r="N22" s="32"/>
      <c r="O22" s="28"/>
      <c r="P22" s="29"/>
      <c r="Q22" s="41"/>
    </row>
    <row r="23" spans="1:17" s="33" customFormat="1" ht="23.25" customHeight="1">
      <c r="A23" s="69"/>
      <c r="B23" s="65"/>
      <c r="C23" s="65"/>
      <c r="D23" s="65"/>
      <c r="E23" s="65"/>
      <c r="F23" s="31"/>
      <c r="G23" s="28"/>
      <c r="H23" s="28"/>
      <c r="I23" s="32"/>
      <c r="J23" s="32"/>
      <c r="K23" s="28"/>
      <c r="L23" s="28"/>
      <c r="M23" s="32"/>
      <c r="N23" s="32"/>
      <c r="O23" s="28"/>
      <c r="P23" s="29"/>
      <c r="Q23" s="41"/>
    </row>
    <row r="24" spans="1:17" s="33" customFormat="1" ht="23.25" customHeight="1">
      <c r="A24" s="69"/>
      <c r="B24" s="65"/>
      <c r="C24" s="65"/>
      <c r="D24" s="65"/>
      <c r="E24" s="65"/>
      <c r="F24" s="31"/>
      <c r="G24" s="28"/>
      <c r="H24" s="28"/>
      <c r="I24" s="32"/>
      <c r="J24" s="32"/>
      <c r="K24" s="28"/>
      <c r="L24" s="28"/>
      <c r="M24" s="32"/>
      <c r="N24" s="32"/>
      <c r="O24" s="28"/>
      <c r="P24" s="29"/>
      <c r="Q24" s="41"/>
    </row>
    <row r="25" spans="1:17" s="33" customFormat="1" ht="23.25" customHeight="1">
      <c r="A25" s="69"/>
      <c r="B25" s="65"/>
      <c r="C25" s="65"/>
      <c r="D25" s="65"/>
      <c r="E25" s="65"/>
      <c r="F25" s="31"/>
      <c r="G25" s="28"/>
      <c r="H25" s="28"/>
      <c r="I25" s="32"/>
      <c r="J25" s="32"/>
      <c r="K25" s="28"/>
      <c r="L25" s="28"/>
      <c r="M25" s="32"/>
      <c r="N25" s="32"/>
      <c r="O25" s="28"/>
      <c r="P25" s="29"/>
      <c r="Q25" s="41"/>
    </row>
    <row r="26" spans="1:17" s="33" customFormat="1" ht="23.25" customHeight="1">
      <c r="A26" s="69"/>
      <c r="B26" s="65"/>
      <c r="C26" s="65"/>
      <c r="D26" s="65"/>
      <c r="E26" s="65"/>
      <c r="F26" s="31"/>
      <c r="G26" s="28"/>
      <c r="H26" s="28"/>
      <c r="I26" s="32"/>
      <c r="J26" s="32"/>
      <c r="K26" s="28"/>
      <c r="L26" s="28"/>
      <c r="M26" s="32"/>
      <c r="N26" s="32"/>
      <c r="O26" s="28"/>
      <c r="P26" s="29"/>
      <c r="Q26" s="41"/>
    </row>
    <row r="27" spans="1:17" s="33" customFormat="1" ht="23.25" customHeight="1">
      <c r="A27" s="69"/>
      <c r="B27" s="65"/>
      <c r="C27" s="65"/>
      <c r="D27" s="65"/>
      <c r="E27" s="65"/>
      <c r="F27" s="31"/>
      <c r="G27" s="28"/>
      <c r="H27" s="28"/>
      <c r="I27" s="32"/>
      <c r="J27" s="32"/>
      <c r="K27" s="28"/>
      <c r="L27" s="28"/>
      <c r="M27" s="32"/>
      <c r="N27" s="32"/>
      <c r="O27" s="28"/>
      <c r="P27" s="29"/>
      <c r="Q27" s="41"/>
    </row>
    <row r="28" spans="1:17" s="33" customFormat="1" ht="23.25" customHeight="1">
      <c r="A28" s="69"/>
      <c r="B28" s="65"/>
      <c r="C28" s="65"/>
      <c r="D28" s="65"/>
      <c r="E28" s="65"/>
      <c r="F28" s="27"/>
      <c r="G28" s="28"/>
      <c r="H28" s="28"/>
      <c r="I28" s="32"/>
      <c r="J28" s="32"/>
      <c r="K28" s="28"/>
      <c r="L28" s="28"/>
      <c r="M28" s="32"/>
      <c r="N28" s="32"/>
      <c r="O28" s="28"/>
      <c r="P28" s="29"/>
      <c r="Q28" s="41"/>
    </row>
    <row r="29" spans="1:17" s="33" customFormat="1" ht="23.25" customHeight="1">
      <c r="A29" s="69"/>
      <c r="B29" s="65"/>
      <c r="C29" s="65"/>
      <c r="D29" s="65"/>
      <c r="E29" s="65"/>
      <c r="F29" s="31"/>
      <c r="G29" s="28"/>
      <c r="H29" s="28"/>
      <c r="I29" s="32"/>
      <c r="J29" s="32"/>
      <c r="K29" s="28"/>
      <c r="L29" s="28"/>
      <c r="M29" s="32"/>
      <c r="N29" s="32"/>
      <c r="O29" s="28"/>
      <c r="P29" s="29"/>
      <c r="Q29" s="41"/>
    </row>
    <row r="30" spans="1:17" s="33" customFormat="1" ht="23.25" customHeight="1">
      <c r="A30" s="69"/>
      <c r="B30" s="65"/>
      <c r="C30" s="65"/>
      <c r="D30" s="65"/>
      <c r="E30" s="65"/>
      <c r="F30" s="27"/>
      <c r="G30" s="28"/>
      <c r="H30" s="28"/>
      <c r="I30" s="32"/>
      <c r="J30" s="32"/>
      <c r="K30" s="28"/>
      <c r="L30" s="28"/>
      <c r="M30" s="32"/>
      <c r="N30" s="32"/>
      <c r="O30" s="28"/>
      <c r="P30" s="29"/>
      <c r="Q30" s="41"/>
    </row>
    <row r="31" spans="1:17" s="33" customFormat="1" ht="21.75" customHeight="1">
      <c r="A31" s="69"/>
      <c r="B31" s="65"/>
      <c r="C31" s="65"/>
      <c r="D31" s="65"/>
      <c r="E31" s="65"/>
      <c r="F31" s="27"/>
      <c r="G31" s="28"/>
      <c r="H31" s="28"/>
      <c r="I31" s="32"/>
      <c r="J31" s="32"/>
      <c r="K31" s="28"/>
      <c r="L31" s="28"/>
      <c r="M31" s="32"/>
      <c r="N31" s="32"/>
      <c r="O31" s="28"/>
      <c r="P31" s="29"/>
      <c r="Q31" s="41"/>
    </row>
    <row r="32" spans="1:17" s="33" customFormat="1" ht="23.25" customHeight="1">
      <c r="A32" s="69"/>
      <c r="B32" s="65"/>
      <c r="C32" s="65"/>
      <c r="D32" s="65"/>
      <c r="E32" s="65"/>
      <c r="F32" s="27"/>
      <c r="G32" s="28"/>
      <c r="H32" s="28"/>
      <c r="I32" s="32"/>
      <c r="J32" s="32"/>
      <c r="K32" s="28"/>
      <c r="L32" s="28"/>
      <c r="M32" s="32"/>
      <c r="N32" s="32"/>
      <c r="O32" s="28"/>
      <c r="P32" s="29"/>
      <c r="Q32" s="41"/>
    </row>
    <row r="33" spans="1:17" s="33" customFormat="1" ht="23.25" customHeight="1">
      <c r="A33" s="69"/>
      <c r="B33" s="65"/>
      <c r="C33" s="65"/>
      <c r="D33" s="65"/>
      <c r="E33" s="65"/>
      <c r="F33" s="27"/>
      <c r="G33" s="28"/>
      <c r="H33" s="28"/>
      <c r="I33" s="32"/>
      <c r="J33" s="32"/>
      <c r="K33" s="28"/>
      <c r="L33" s="28"/>
      <c r="M33" s="32"/>
      <c r="N33" s="32"/>
      <c r="O33" s="28"/>
      <c r="P33" s="29"/>
      <c r="Q33" s="41"/>
    </row>
    <row r="34" spans="1:16" s="41" customFormat="1" ht="24" customHeight="1">
      <c r="A34" s="167"/>
      <c r="B34" s="168"/>
      <c r="C34" s="168"/>
      <c r="D34" s="168"/>
      <c r="E34" s="168"/>
      <c r="F34" s="169"/>
      <c r="G34" s="170"/>
      <c r="H34" s="170"/>
      <c r="I34" s="171"/>
      <c r="J34" s="171"/>
      <c r="K34" s="170"/>
      <c r="L34" s="170"/>
      <c r="M34" s="171"/>
      <c r="N34" s="171"/>
      <c r="O34" s="170"/>
      <c r="P34" s="172"/>
    </row>
    <row r="35" spans="8:12" ht="23.25" customHeight="1">
      <c r="H35" s="43"/>
      <c r="K35" s="18"/>
      <c r="L35" s="18"/>
    </row>
    <row r="36" spans="11:12" ht="23.25" customHeight="1">
      <c r="K36" s="18"/>
      <c r="L36" s="18"/>
    </row>
    <row r="37" spans="11:12" ht="23.25" customHeight="1">
      <c r="K37" s="18"/>
      <c r="L37" s="18"/>
    </row>
    <row r="38" ht="23.25" customHeight="1"/>
    <row r="39" ht="23.25" customHeight="1"/>
    <row r="40" ht="23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40" zoomScalePageLayoutView="0" workbookViewId="0" topLeftCell="A1">
      <pane xSplit="6" ySplit="6" topLeftCell="G7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J36" sqref="J36"/>
    </sheetView>
  </sheetViews>
  <sheetFormatPr defaultColWidth="9.00390625" defaultRowHeight="16.5"/>
  <cols>
    <col min="1" max="1" width="3.375" style="67" customWidth="1"/>
    <col min="2" max="5" width="2.625" style="66" customWidth="1"/>
    <col min="6" max="6" width="20.625" style="42" customWidth="1"/>
    <col min="7" max="8" width="14.875" style="0" customWidth="1"/>
    <col min="9" max="10" width="13.125" style="0" customWidth="1"/>
    <col min="11" max="15" width="14.875" style="0" customWidth="1"/>
    <col min="16" max="16" width="15.625" style="0" customWidth="1"/>
    <col min="17" max="17" width="9.00390625" style="0" hidden="1" customWidth="1"/>
  </cols>
  <sheetData>
    <row r="1" spans="1:11" s="100" customFormat="1" ht="15.75" customHeight="1">
      <c r="A1" s="98"/>
      <c r="B1" s="98"/>
      <c r="C1" s="98"/>
      <c r="D1" s="98"/>
      <c r="E1" s="98"/>
      <c r="F1" s="99"/>
      <c r="G1" s="99"/>
      <c r="H1" s="113"/>
      <c r="I1" s="113"/>
      <c r="J1" s="189" t="s">
        <v>91</v>
      </c>
      <c r="K1" s="190" t="s">
        <v>92</v>
      </c>
    </row>
    <row r="2" spans="1:11" s="101" customFormat="1" ht="25.5" customHeight="1">
      <c r="A2" s="98"/>
      <c r="B2" s="98"/>
      <c r="C2" s="98"/>
      <c r="D2" s="98"/>
      <c r="E2" s="98"/>
      <c r="F2" s="102"/>
      <c r="H2" s="103"/>
      <c r="I2" s="111"/>
      <c r="J2" s="191" t="s">
        <v>93</v>
      </c>
      <c r="K2" s="192" t="s">
        <v>94</v>
      </c>
    </row>
    <row r="3" spans="1:11" s="101" customFormat="1" ht="25.5" customHeight="1">
      <c r="A3" s="98"/>
      <c r="B3" s="98"/>
      <c r="C3" s="98"/>
      <c r="D3" s="98"/>
      <c r="E3" s="98"/>
      <c r="F3" s="102"/>
      <c r="G3" s="102"/>
      <c r="H3" s="114"/>
      <c r="I3" s="114"/>
      <c r="J3" s="193" t="s">
        <v>78</v>
      </c>
      <c r="K3" s="194" t="s">
        <v>70</v>
      </c>
    </row>
    <row r="4" spans="1:16" s="96" customFormat="1" ht="16.5" customHeight="1">
      <c r="A4" s="254" t="s">
        <v>68</v>
      </c>
      <c r="B4" s="254"/>
      <c r="C4" s="254"/>
      <c r="D4" s="254"/>
      <c r="E4" s="254"/>
      <c r="F4" s="163"/>
      <c r="G4" s="164"/>
      <c r="H4" s="163"/>
      <c r="I4" s="163"/>
      <c r="J4" s="165" t="s">
        <v>95</v>
      </c>
      <c r="K4" s="166" t="s">
        <v>97</v>
      </c>
      <c r="L4" s="163"/>
      <c r="M4" s="163"/>
      <c r="N4" s="163"/>
      <c r="O4" s="163"/>
      <c r="P4" s="165" t="s">
        <v>0</v>
      </c>
    </row>
    <row r="5" spans="1:16" s="116" customFormat="1" ht="24" customHeight="1">
      <c r="A5" s="260" t="s">
        <v>65</v>
      </c>
      <c r="B5" s="262" t="s">
        <v>89</v>
      </c>
      <c r="C5" s="263"/>
      <c r="D5" s="263"/>
      <c r="E5" s="263"/>
      <c r="F5" s="264"/>
      <c r="G5" s="266" t="s">
        <v>1</v>
      </c>
      <c r="H5" s="268"/>
      <c r="I5" s="266" t="s">
        <v>86</v>
      </c>
      <c r="J5" s="268"/>
      <c r="K5" s="269" t="s">
        <v>2</v>
      </c>
      <c r="L5" s="270"/>
      <c r="M5" s="266" t="s">
        <v>3</v>
      </c>
      <c r="N5" s="268"/>
      <c r="O5" s="266" t="s">
        <v>4</v>
      </c>
      <c r="P5" s="267"/>
    </row>
    <row r="6" spans="1:16" s="116" customFormat="1" ht="24" customHeight="1">
      <c r="A6" s="261"/>
      <c r="B6" s="140" t="s">
        <v>5</v>
      </c>
      <c r="C6" s="140" t="s">
        <v>6</v>
      </c>
      <c r="D6" s="140" t="s">
        <v>7</v>
      </c>
      <c r="E6" s="140" t="s">
        <v>8</v>
      </c>
      <c r="F6" s="141" t="s">
        <v>82</v>
      </c>
      <c r="G6" s="144" t="s">
        <v>76</v>
      </c>
      <c r="H6" s="144" t="s">
        <v>66</v>
      </c>
      <c r="I6" s="144" t="s">
        <v>76</v>
      </c>
      <c r="J6" s="145" t="s">
        <v>66</v>
      </c>
      <c r="K6" s="144" t="s">
        <v>76</v>
      </c>
      <c r="L6" s="144" t="s">
        <v>66</v>
      </c>
      <c r="M6" s="144" t="s">
        <v>76</v>
      </c>
      <c r="N6" s="144" t="s">
        <v>66</v>
      </c>
      <c r="O6" s="144" t="s">
        <v>76</v>
      </c>
      <c r="P6" s="146" t="s">
        <v>66</v>
      </c>
    </row>
    <row r="7" spans="1:17" s="150" customFormat="1" ht="22.5" customHeight="1">
      <c r="A7" s="106">
        <v>86</v>
      </c>
      <c r="B7" s="136"/>
      <c r="C7" s="136"/>
      <c r="D7" s="136"/>
      <c r="E7" s="136"/>
      <c r="F7" s="137" t="s">
        <v>81</v>
      </c>
      <c r="G7" s="138">
        <f>G8</f>
        <v>0</v>
      </c>
      <c r="H7" s="195">
        <f aca="true" t="shared" si="0" ref="H7:P7">H8</f>
        <v>391363369</v>
      </c>
      <c r="I7" s="138">
        <f t="shared" si="0"/>
        <v>0</v>
      </c>
      <c r="J7" s="148">
        <f t="shared" si="0"/>
        <v>0</v>
      </c>
      <c r="K7" s="148">
        <f t="shared" si="0"/>
        <v>0</v>
      </c>
      <c r="L7" s="195">
        <f t="shared" si="0"/>
        <v>140189734</v>
      </c>
      <c r="M7" s="138">
        <f t="shared" si="0"/>
        <v>0</v>
      </c>
      <c r="N7" s="138">
        <f t="shared" si="0"/>
        <v>0</v>
      </c>
      <c r="O7" s="138">
        <f t="shared" si="0"/>
        <v>0</v>
      </c>
      <c r="P7" s="196">
        <f t="shared" si="0"/>
        <v>251173635</v>
      </c>
      <c r="Q7" s="46" t="e">
        <f>Q8</f>
        <v>#REF!</v>
      </c>
    </row>
    <row r="8" spans="1:17" s="150" customFormat="1" ht="23.25" customHeight="1">
      <c r="A8" s="106" t="s">
        <v>87</v>
      </c>
      <c r="B8" s="112">
        <v>1</v>
      </c>
      <c r="C8" s="136"/>
      <c r="D8" s="136"/>
      <c r="E8" s="136"/>
      <c r="F8" s="139" t="s">
        <v>80</v>
      </c>
      <c r="G8" s="138">
        <f>'歲出明細'!G15</f>
        <v>0</v>
      </c>
      <c r="H8" s="195">
        <f>'歲出明細'!H15</f>
        <v>391363369</v>
      </c>
      <c r="I8" s="138">
        <f>'歲出明細'!I15</f>
        <v>0</v>
      </c>
      <c r="J8" s="138">
        <f>'歲出明細'!J15</f>
        <v>0</v>
      </c>
      <c r="K8" s="138">
        <f>'歲出明細'!K15</f>
        <v>0</v>
      </c>
      <c r="L8" s="195">
        <f>'歲出明細'!L15</f>
        <v>140189734</v>
      </c>
      <c r="M8" s="138">
        <f>'歲出明細'!M15</f>
        <v>0</v>
      </c>
      <c r="N8" s="138">
        <f>'歲出明細'!N15</f>
        <v>0</v>
      </c>
      <c r="O8" s="138">
        <f>'歲出明細'!O15</f>
        <v>0</v>
      </c>
      <c r="P8" s="197">
        <f>'歲出明細'!P15</f>
        <v>251173635</v>
      </c>
      <c r="Q8" s="46" t="e">
        <f>Q9</f>
        <v>#REF!</v>
      </c>
    </row>
    <row r="9" spans="1:17" s="150" customFormat="1" ht="23.25" customHeight="1">
      <c r="A9" s="107">
        <v>94</v>
      </c>
      <c r="B9" s="136"/>
      <c r="C9" s="112"/>
      <c r="D9" s="136"/>
      <c r="E9" s="136"/>
      <c r="F9" s="68"/>
      <c r="G9" s="28"/>
      <c r="H9" s="28"/>
      <c r="I9" s="28"/>
      <c r="J9" s="28"/>
      <c r="K9" s="28"/>
      <c r="L9" s="28"/>
      <c r="M9" s="28"/>
      <c r="N9" s="28"/>
      <c r="O9" s="28"/>
      <c r="P9" s="51"/>
      <c r="Q9" s="46" t="e">
        <f>Q10+Q11+Q12+Q13</f>
        <v>#REF!</v>
      </c>
    </row>
    <row r="10" spans="1:17" s="26" customFormat="1" ht="23.25" customHeight="1">
      <c r="A10" s="69"/>
      <c r="B10" s="65"/>
      <c r="C10" s="65"/>
      <c r="D10" s="64"/>
      <c r="E10" s="65"/>
      <c r="F10" s="27"/>
      <c r="G10" s="59"/>
      <c r="H10" s="59"/>
      <c r="I10" s="59"/>
      <c r="J10" s="59"/>
      <c r="K10" s="59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69"/>
      <c r="B11" s="65"/>
      <c r="C11" s="65"/>
      <c r="D11" s="64"/>
      <c r="E11" s="65"/>
      <c r="F11" s="31"/>
      <c r="G11" s="59"/>
      <c r="H11" s="59"/>
      <c r="I11" s="59"/>
      <c r="J11" s="59"/>
      <c r="K11" s="59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69"/>
      <c r="B12" s="65"/>
      <c r="C12" s="65"/>
      <c r="D12" s="65"/>
      <c r="E12" s="65"/>
      <c r="F12" s="4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69"/>
      <c r="B13" s="65"/>
      <c r="C13" s="65"/>
      <c r="D13" s="65"/>
      <c r="E13" s="65"/>
      <c r="F13" s="27"/>
      <c r="G13" s="59"/>
      <c r="H13" s="59"/>
      <c r="I13" s="59"/>
      <c r="J13" s="59"/>
      <c r="K13" s="59"/>
      <c r="L13" s="60"/>
      <c r="M13" s="59"/>
      <c r="N13" s="59"/>
      <c r="O13" s="59"/>
      <c r="P13" s="61"/>
      <c r="Q13" s="46" t="e">
        <f>#REF!+Q15</f>
        <v>#REF!</v>
      </c>
    </row>
    <row r="14" spans="1:17" s="48" customFormat="1" ht="23.25" customHeight="1">
      <c r="A14" s="69"/>
      <c r="B14" s="65"/>
      <c r="C14" s="65"/>
      <c r="D14" s="65"/>
      <c r="E14" s="65"/>
      <c r="F14" s="27"/>
      <c r="G14" s="59"/>
      <c r="H14" s="59"/>
      <c r="I14" s="59"/>
      <c r="J14" s="59"/>
      <c r="K14" s="59"/>
      <c r="L14" s="60"/>
      <c r="M14" s="59"/>
      <c r="N14" s="59"/>
      <c r="O14" s="59"/>
      <c r="P14" s="61"/>
      <c r="Q14" s="46"/>
    </row>
    <row r="15" spans="1:17" s="48" customFormat="1" ht="23.25" customHeight="1">
      <c r="A15" s="69"/>
      <c r="B15" s="65"/>
      <c r="C15" s="65"/>
      <c r="D15" s="65"/>
      <c r="E15" s="65"/>
      <c r="F15" s="31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69"/>
      <c r="B16" s="65"/>
      <c r="C16" s="65"/>
      <c r="D16" s="65"/>
      <c r="E16" s="65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51"/>
    </row>
    <row r="17" spans="1:16" s="48" customFormat="1" ht="23.25" customHeight="1">
      <c r="A17" s="69"/>
      <c r="B17" s="65"/>
      <c r="C17" s="65"/>
      <c r="D17" s="65"/>
      <c r="E17" s="65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51"/>
    </row>
    <row r="18" spans="1:16" s="48" customFormat="1" ht="23.25" customHeight="1">
      <c r="A18" s="69"/>
      <c r="B18" s="65"/>
      <c r="C18" s="65"/>
      <c r="D18" s="65"/>
      <c r="E18" s="65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51"/>
    </row>
    <row r="19" spans="1:16" s="33" customFormat="1" ht="23.25" customHeight="1">
      <c r="A19" s="69"/>
      <c r="B19" s="65"/>
      <c r="C19" s="65"/>
      <c r="D19" s="65"/>
      <c r="E19" s="65"/>
      <c r="F19" s="31"/>
      <c r="G19" s="28"/>
      <c r="H19" s="28"/>
      <c r="I19" s="32"/>
      <c r="J19" s="32"/>
      <c r="K19" s="28"/>
      <c r="L19" s="28"/>
      <c r="M19" s="32"/>
      <c r="N19" s="32"/>
      <c r="O19" s="28"/>
      <c r="P19" s="29"/>
    </row>
    <row r="20" spans="1:16" s="33" customFormat="1" ht="23.25" customHeight="1">
      <c r="A20" s="69"/>
      <c r="B20" s="65"/>
      <c r="C20" s="65"/>
      <c r="D20" s="65"/>
      <c r="E20" s="65"/>
      <c r="F20" s="31"/>
      <c r="G20" s="28"/>
      <c r="H20" s="28"/>
      <c r="I20" s="32"/>
      <c r="J20" s="32"/>
      <c r="K20" s="28"/>
      <c r="L20" s="28"/>
      <c r="M20" s="32"/>
      <c r="N20" s="32"/>
      <c r="O20" s="28"/>
      <c r="P20" s="29"/>
    </row>
    <row r="21" spans="1:16" s="33" customFormat="1" ht="23.25" customHeight="1">
      <c r="A21" s="69"/>
      <c r="B21" s="65"/>
      <c r="C21" s="65"/>
      <c r="D21" s="65"/>
      <c r="E21" s="65"/>
      <c r="F21" s="31"/>
      <c r="G21" s="28"/>
      <c r="H21" s="28"/>
      <c r="I21" s="32"/>
      <c r="J21" s="32"/>
      <c r="K21" s="28"/>
      <c r="L21" s="28"/>
      <c r="M21" s="32"/>
      <c r="N21" s="32"/>
      <c r="O21" s="28"/>
      <c r="P21" s="29"/>
    </row>
    <row r="22" spans="1:16" s="33" customFormat="1" ht="23.25" customHeight="1">
      <c r="A22" s="69"/>
      <c r="B22" s="65"/>
      <c r="C22" s="65"/>
      <c r="D22" s="65"/>
      <c r="E22" s="65"/>
      <c r="F22" s="31"/>
      <c r="G22" s="28"/>
      <c r="H22" s="28"/>
      <c r="I22" s="32"/>
      <c r="J22" s="32"/>
      <c r="K22" s="28"/>
      <c r="L22" s="28"/>
      <c r="M22" s="32"/>
      <c r="N22" s="32"/>
      <c r="O22" s="28"/>
      <c r="P22" s="29"/>
    </row>
    <row r="23" spans="1:16" s="33" customFormat="1" ht="23.25" customHeight="1">
      <c r="A23" s="69"/>
      <c r="B23" s="65"/>
      <c r="C23" s="65"/>
      <c r="D23" s="65"/>
      <c r="E23" s="65"/>
      <c r="F23" s="31"/>
      <c r="G23" s="28"/>
      <c r="H23" s="28"/>
      <c r="I23" s="32"/>
      <c r="J23" s="32"/>
      <c r="K23" s="28"/>
      <c r="L23" s="28"/>
      <c r="M23" s="32"/>
      <c r="N23" s="32"/>
      <c r="O23" s="28"/>
      <c r="P23" s="29"/>
    </row>
    <row r="24" spans="1:16" s="33" customFormat="1" ht="23.25" customHeight="1">
      <c r="A24" s="69"/>
      <c r="B24" s="65"/>
      <c r="C24" s="65"/>
      <c r="D24" s="65"/>
      <c r="E24" s="65"/>
      <c r="F24" s="31"/>
      <c r="G24" s="28"/>
      <c r="H24" s="28"/>
      <c r="I24" s="32"/>
      <c r="J24" s="32"/>
      <c r="K24" s="28"/>
      <c r="L24" s="28"/>
      <c r="M24" s="32"/>
      <c r="N24" s="32"/>
      <c r="O24" s="28"/>
      <c r="P24" s="29"/>
    </row>
    <row r="25" spans="1:16" s="33" customFormat="1" ht="23.25" customHeight="1">
      <c r="A25" s="69"/>
      <c r="B25" s="65"/>
      <c r="C25" s="65"/>
      <c r="D25" s="65"/>
      <c r="E25" s="65"/>
      <c r="F25" s="31"/>
      <c r="G25" s="28"/>
      <c r="H25" s="28"/>
      <c r="I25" s="32"/>
      <c r="J25" s="32"/>
      <c r="K25" s="28"/>
      <c r="L25" s="28"/>
      <c r="M25" s="32"/>
      <c r="N25" s="32"/>
      <c r="O25" s="28"/>
      <c r="P25" s="29"/>
    </row>
    <row r="26" spans="1:16" s="33" customFormat="1" ht="23.25" customHeight="1">
      <c r="A26" s="69"/>
      <c r="B26" s="65"/>
      <c r="C26" s="65"/>
      <c r="D26" s="65"/>
      <c r="E26" s="65"/>
      <c r="F26" s="31"/>
      <c r="G26" s="28"/>
      <c r="H26" s="28"/>
      <c r="I26" s="32"/>
      <c r="J26" s="32"/>
      <c r="K26" s="28"/>
      <c r="L26" s="28"/>
      <c r="M26" s="32"/>
      <c r="N26" s="32"/>
      <c r="O26" s="28"/>
      <c r="P26" s="29"/>
    </row>
    <row r="27" spans="1:16" s="33" customFormat="1" ht="23.25" customHeight="1">
      <c r="A27" s="69"/>
      <c r="B27" s="65"/>
      <c r="C27" s="65"/>
      <c r="D27" s="65"/>
      <c r="E27" s="65"/>
      <c r="F27" s="31"/>
      <c r="G27" s="28"/>
      <c r="H27" s="28"/>
      <c r="I27" s="32"/>
      <c r="J27" s="32"/>
      <c r="K27" s="28"/>
      <c r="L27" s="28"/>
      <c r="M27" s="32"/>
      <c r="N27" s="32"/>
      <c r="O27" s="28"/>
      <c r="P27" s="29"/>
    </row>
    <row r="28" spans="1:16" s="33" customFormat="1" ht="23.25" customHeight="1">
      <c r="A28" s="69"/>
      <c r="B28" s="65"/>
      <c r="C28" s="65"/>
      <c r="D28" s="65"/>
      <c r="E28" s="65"/>
      <c r="F28" s="27"/>
      <c r="G28" s="28"/>
      <c r="H28" s="28"/>
      <c r="I28" s="32"/>
      <c r="J28" s="32"/>
      <c r="K28" s="28"/>
      <c r="L28" s="28"/>
      <c r="M28" s="32"/>
      <c r="N28" s="32"/>
      <c r="O28" s="28"/>
      <c r="P28" s="29"/>
    </row>
    <row r="29" spans="1:16" s="33" customFormat="1" ht="23.25" customHeight="1">
      <c r="A29" s="69"/>
      <c r="B29" s="65"/>
      <c r="C29" s="65"/>
      <c r="D29" s="65"/>
      <c r="E29" s="65"/>
      <c r="F29" s="31"/>
      <c r="G29" s="28"/>
      <c r="H29" s="28"/>
      <c r="I29" s="32"/>
      <c r="J29" s="32"/>
      <c r="K29" s="28"/>
      <c r="L29" s="28"/>
      <c r="M29" s="32"/>
      <c r="N29" s="32"/>
      <c r="O29" s="28"/>
      <c r="P29" s="29"/>
    </row>
    <row r="30" spans="1:16" s="33" customFormat="1" ht="21.75" customHeight="1">
      <c r="A30" s="69"/>
      <c r="B30" s="65"/>
      <c r="C30" s="65"/>
      <c r="D30" s="65"/>
      <c r="E30" s="65"/>
      <c r="F30" s="31"/>
      <c r="G30" s="28"/>
      <c r="H30" s="28"/>
      <c r="I30" s="32"/>
      <c r="J30" s="32"/>
      <c r="K30" s="28"/>
      <c r="L30" s="28"/>
      <c r="M30" s="32"/>
      <c r="N30" s="32"/>
      <c r="O30" s="28"/>
      <c r="P30" s="29"/>
    </row>
    <row r="31" spans="1:16" s="33" customFormat="1" ht="23.25" customHeight="1">
      <c r="A31" s="69"/>
      <c r="B31" s="65"/>
      <c r="C31" s="65"/>
      <c r="D31" s="65"/>
      <c r="E31" s="65"/>
      <c r="F31" s="27"/>
      <c r="G31" s="28"/>
      <c r="H31" s="28"/>
      <c r="I31" s="32"/>
      <c r="J31" s="32"/>
      <c r="K31" s="28"/>
      <c r="L31" s="28"/>
      <c r="M31" s="32"/>
      <c r="N31" s="32"/>
      <c r="O31" s="28"/>
      <c r="P31" s="29"/>
    </row>
    <row r="32" spans="1:16" s="33" customFormat="1" ht="23.25" customHeight="1">
      <c r="A32" s="69"/>
      <c r="B32" s="65"/>
      <c r="C32" s="65"/>
      <c r="D32" s="65"/>
      <c r="E32" s="65"/>
      <c r="F32" s="27"/>
      <c r="G32" s="28"/>
      <c r="H32" s="28"/>
      <c r="I32" s="32"/>
      <c r="J32" s="32"/>
      <c r="K32" s="28"/>
      <c r="L32" s="28"/>
      <c r="M32" s="32"/>
      <c r="N32" s="32"/>
      <c r="O32" s="28"/>
      <c r="P32" s="29"/>
    </row>
    <row r="33" spans="1:17" s="41" customFormat="1" ht="48" customHeight="1" thickBot="1">
      <c r="A33" s="167"/>
      <c r="B33" s="168"/>
      <c r="C33" s="168"/>
      <c r="D33" s="168"/>
      <c r="E33" s="168"/>
      <c r="F33" s="169"/>
      <c r="G33" s="170"/>
      <c r="H33" s="170"/>
      <c r="I33" s="171"/>
      <c r="J33" s="171"/>
      <c r="K33" s="170"/>
      <c r="L33" s="170"/>
      <c r="M33" s="171"/>
      <c r="N33" s="171"/>
      <c r="O33" s="170"/>
      <c r="P33" s="172"/>
      <c r="Q33" s="40"/>
    </row>
    <row r="34" spans="8:12" ht="22.5" customHeight="1">
      <c r="H34" s="43"/>
      <c r="K34" s="18"/>
      <c r="L34" s="18"/>
    </row>
    <row r="35" spans="11:12" ht="22.5" customHeight="1">
      <c r="K35" s="18"/>
      <c r="L35" s="18"/>
    </row>
    <row r="36" spans="11:12" ht="22.5" customHeight="1">
      <c r="K36" s="18"/>
      <c r="L36" s="1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85" zoomScalePageLayoutView="0" workbookViewId="0" topLeftCell="A1">
      <pane xSplit="6" ySplit="6" topLeftCell="G7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J36" sqref="J36"/>
    </sheetView>
  </sheetViews>
  <sheetFormatPr defaultColWidth="9.00390625" defaultRowHeight="16.5"/>
  <cols>
    <col min="1" max="1" width="3.375" style="66" customWidth="1"/>
    <col min="2" max="5" width="2.625" style="66" customWidth="1"/>
    <col min="6" max="6" width="20.625" style="42" customWidth="1"/>
    <col min="7" max="7" width="12.25390625" style="0" customWidth="1"/>
    <col min="8" max="8" width="16.50390625" style="0" customWidth="1"/>
    <col min="9" max="9" width="11.625" style="0" customWidth="1"/>
    <col min="10" max="10" width="15.625" style="0" customWidth="1"/>
    <col min="11" max="11" width="14.00390625" style="0" customWidth="1"/>
    <col min="12" max="12" width="15.25390625" style="0" customWidth="1"/>
    <col min="13" max="15" width="14.625" style="0" customWidth="1"/>
    <col min="16" max="16" width="17.125" style="0" customWidth="1"/>
    <col min="17" max="17" width="9.00390625" style="0" hidden="1" customWidth="1"/>
  </cols>
  <sheetData>
    <row r="1" spans="1:11" s="100" customFormat="1" ht="15.75" customHeight="1">
      <c r="A1" s="98"/>
      <c r="B1" s="98"/>
      <c r="C1" s="98"/>
      <c r="D1" s="98"/>
      <c r="E1" s="98"/>
      <c r="F1" s="99"/>
      <c r="G1" s="99"/>
      <c r="J1" s="189" t="s">
        <v>91</v>
      </c>
      <c r="K1" s="190" t="s">
        <v>92</v>
      </c>
    </row>
    <row r="2" spans="1:16" s="101" customFormat="1" ht="25.5" customHeight="1">
      <c r="A2" s="97"/>
      <c r="B2" s="97"/>
      <c r="C2" s="97"/>
      <c r="D2" s="97"/>
      <c r="E2" s="97"/>
      <c r="F2" s="161"/>
      <c r="G2" s="110"/>
      <c r="H2" s="162"/>
      <c r="I2" s="173"/>
      <c r="J2" s="191" t="s">
        <v>93</v>
      </c>
      <c r="K2" s="192" t="s">
        <v>94</v>
      </c>
      <c r="L2" s="110"/>
      <c r="M2" s="110"/>
      <c r="N2" s="110"/>
      <c r="O2" s="110"/>
      <c r="P2" s="110"/>
    </row>
    <row r="3" spans="1:16" s="101" customFormat="1" ht="25.5" customHeight="1">
      <c r="A3" s="97"/>
      <c r="B3" s="97"/>
      <c r="C3" s="97"/>
      <c r="D3" s="97"/>
      <c r="E3" s="97"/>
      <c r="F3" s="161"/>
      <c r="G3" s="161"/>
      <c r="H3" s="110"/>
      <c r="I3" s="110"/>
      <c r="J3" s="193" t="s">
        <v>78</v>
      </c>
      <c r="K3" s="194" t="s">
        <v>70</v>
      </c>
      <c r="L3" s="110"/>
      <c r="M3" s="110"/>
      <c r="N3" s="110"/>
      <c r="O3" s="110"/>
      <c r="P3" s="110"/>
    </row>
    <row r="4" spans="1:16" s="96" customFormat="1" ht="16.5" customHeight="1">
      <c r="A4" s="254" t="s">
        <v>67</v>
      </c>
      <c r="B4" s="254"/>
      <c r="C4" s="254"/>
      <c r="D4" s="254"/>
      <c r="E4" s="254"/>
      <c r="F4" s="163"/>
      <c r="G4" s="164"/>
      <c r="H4" s="163"/>
      <c r="I4" s="163"/>
      <c r="J4" s="165" t="s">
        <v>95</v>
      </c>
      <c r="K4" s="166" t="s">
        <v>97</v>
      </c>
      <c r="L4" s="163"/>
      <c r="M4" s="163"/>
      <c r="N4" s="163"/>
      <c r="O4" s="163"/>
      <c r="P4" s="165" t="s">
        <v>0</v>
      </c>
    </row>
    <row r="5" spans="1:16" s="116" customFormat="1" ht="24" customHeight="1">
      <c r="A5" s="260" t="s">
        <v>65</v>
      </c>
      <c r="B5" s="262" t="s">
        <v>88</v>
      </c>
      <c r="C5" s="263"/>
      <c r="D5" s="263"/>
      <c r="E5" s="263"/>
      <c r="F5" s="264"/>
      <c r="G5" s="266" t="s">
        <v>1</v>
      </c>
      <c r="H5" s="268"/>
      <c r="I5" s="266" t="s">
        <v>86</v>
      </c>
      <c r="J5" s="268"/>
      <c r="K5" s="269" t="s">
        <v>2</v>
      </c>
      <c r="L5" s="270"/>
      <c r="M5" s="266" t="s">
        <v>3</v>
      </c>
      <c r="N5" s="268"/>
      <c r="O5" s="266" t="s">
        <v>4</v>
      </c>
      <c r="P5" s="267"/>
    </row>
    <row r="6" spans="1:16" s="116" customFormat="1" ht="24" customHeight="1">
      <c r="A6" s="261"/>
      <c r="B6" s="140" t="s">
        <v>5</v>
      </c>
      <c r="C6" s="140" t="s">
        <v>6</v>
      </c>
      <c r="D6" s="140" t="s">
        <v>7</v>
      </c>
      <c r="E6" s="140" t="s">
        <v>8</v>
      </c>
      <c r="F6" s="141" t="s">
        <v>82</v>
      </c>
      <c r="G6" s="144" t="s">
        <v>75</v>
      </c>
      <c r="H6" s="144" t="s">
        <v>66</v>
      </c>
      <c r="I6" s="144" t="s">
        <v>75</v>
      </c>
      <c r="J6" s="145" t="s">
        <v>66</v>
      </c>
      <c r="K6" s="144" t="s">
        <v>75</v>
      </c>
      <c r="L6" s="144" t="s">
        <v>66</v>
      </c>
      <c r="M6" s="144" t="s">
        <v>75</v>
      </c>
      <c r="N6" s="144" t="s">
        <v>66</v>
      </c>
      <c r="O6" s="144" t="s">
        <v>75</v>
      </c>
      <c r="P6" s="146" t="s">
        <v>66</v>
      </c>
    </row>
    <row r="7" spans="1:17" s="150" customFormat="1" ht="23.25" customHeight="1">
      <c r="A7" s="106">
        <v>86</v>
      </c>
      <c r="B7" s="136"/>
      <c r="C7" s="147"/>
      <c r="D7" s="147"/>
      <c r="E7" s="147"/>
      <c r="F7" s="137" t="s">
        <v>81</v>
      </c>
      <c r="G7" s="138">
        <f>G8</f>
        <v>0</v>
      </c>
      <c r="H7" s="195">
        <f aca="true" t="shared" si="0" ref="H7:P7">H8</f>
        <v>57770226664</v>
      </c>
      <c r="I7" s="138">
        <f t="shared" si="0"/>
        <v>0</v>
      </c>
      <c r="J7" s="138">
        <f t="shared" si="0"/>
        <v>2000000000</v>
      </c>
      <c r="K7" s="148">
        <f t="shared" si="0"/>
        <v>0</v>
      </c>
      <c r="L7" s="195">
        <f t="shared" si="0"/>
        <v>18041631767</v>
      </c>
      <c r="M7" s="138">
        <f t="shared" si="0"/>
        <v>0</v>
      </c>
      <c r="N7" s="138">
        <f t="shared" si="0"/>
        <v>0</v>
      </c>
      <c r="O7" s="138">
        <f t="shared" si="0"/>
        <v>0</v>
      </c>
      <c r="P7" s="196">
        <f t="shared" si="0"/>
        <v>37728594897</v>
      </c>
      <c r="Q7" s="46">
        <f>Q8</f>
        <v>0</v>
      </c>
    </row>
    <row r="8" spans="1:17" s="150" customFormat="1" ht="23.25" customHeight="1">
      <c r="A8" s="106" t="s">
        <v>87</v>
      </c>
      <c r="B8" s="112">
        <v>1</v>
      </c>
      <c r="C8" s="147"/>
      <c r="D8" s="147"/>
      <c r="E8" s="147"/>
      <c r="F8" s="139" t="s">
        <v>80</v>
      </c>
      <c r="G8" s="138">
        <f>'歲出明細'!G13+'歲出明細'!G14</f>
        <v>0</v>
      </c>
      <c r="H8" s="195">
        <f>'歲出明細'!H13+'歲出明細'!H14</f>
        <v>57770226664</v>
      </c>
      <c r="I8" s="138">
        <f>'歲出明細'!I13+'歲出明細'!I14</f>
        <v>0</v>
      </c>
      <c r="J8" s="138">
        <f>'歲出明細'!J13+'歲出明細'!J14</f>
        <v>2000000000</v>
      </c>
      <c r="K8" s="138">
        <f>'歲出明細'!K13+'歲出明細'!K14</f>
        <v>0</v>
      </c>
      <c r="L8" s="195">
        <f>'歲出明細'!L13+'歲出明細'!L14</f>
        <v>18041631767</v>
      </c>
      <c r="M8" s="138">
        <f>'歲出明細'!M13+'歲出明細'!M14</f>
        <v>0</v>
      </c>
      <c r="N8" s="138">
        <f>'歲出明細'!N13+'歲出明細'!N14</f>
        <v>0</v>
      </c>
      <c r="O8" s="138">
        <f>'歲出明細'!O13+'歲出明細'!O14</f>
        <v>0</v>
      </c>
      <c r="P8" s="197">
        <f>'歲出明細'!P13+'歲出明細'!P14</f>
        <v>37728594897</v>
      </c>
      <c r="Q8" s="46">
        <f>Q9</f>
        <v>0</v>
      </c>
    </row>
    <row r="9" spans="1:17" s="150" customFormat="1" ht="23.25" customHeight="1">
      <c r="A9" s="107">
        <v>94</v>
      </c>
      <c r="B9" s="136"/>
      <c r="C9" s="142"/>
      <c r="D9" s="147"/>
      <c r="E9" s="147"/>
      <c r="F9" s="105"/>
      <c r="G9" s="28"/>
      <c r="H9" s="28"/>
      <c r="I9" s="28"/>
      <c r="J9" s="28"/>
      <c r="K9" s="28"/>
      <c r="L9" s="28"/>
      <c r="M9" s="28"/>
      <c r="N9" s="28"/>
      <c r="O9" s="28"/>
      <c r="P9" s="51"/>
      <c r="Q9" s="46">
        <f>Q10+Q11+Q12+Q13</f>
        <v>0</v>
      </c>
    </row>
    <row r="10" spans="1:17" s="26" customFormat="1" ht="23.25" customHeight="1">
      <c r="A10" s="63"/>
      <c r="B10" s="65"/>
      <c r="C10" s="65"/>
      <c r="D10" s="64"/>
      <c r="E10" s="65"/>
      <c r="F10" s="27"/>
      <c r="G10" s="59"/>
      <c r="H10" s="59"/>
      <c r="I10" s="59"/>
      <c r="J10" s="59"/>
      <c r="K10" s="59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63"/>
      <c r="B11" s="65"/>
      <c r="C11" s="65"/>
      <c r="D11" s="64"/>
      <c r="E11" s="65"/>
      <c r="F11" s="31"/>
      <c r="G11" s="59"/>
      <c r="H11" s="59"/>
      <c r="I11" s="59"/>
      <c r="J11" s="59"/>
      <c r="K11" s="59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63"/>
      <c r="B12" s="65"/>
      <c r="C12" s="65"/>
      <c r="D12" s="65"/>
      <c r="E12" s="65"/>
      <c r="F12" s="4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63"/>
      <c r="B13" s="65"/>
      <c r="C13" s="65"/>
      <c r="D13" s="65"/>
      <c r="E13" s="65"/>
      <c r="F13" s="27"/>
      <c r="G13" s="59"/>
      <c r="H13" s="59"/>
      <c r="I13" s="59"/>
      <c r="J13" s="59"/>
      <c r="K13" s="59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63"/>
      <c r="B14" s="65"/>
      <c r="C14" s="65"/>
      <c r="D14" s="65"/>
      <c r="E14" s="65"/>
      <c r="F14" s="31"/>
      <c r="G14" s="59"/>
      <c r="H14" s="59"/>
      <c r="I14" s="59"/>
      <c r="J14" s="59"/>
      <c r="K14" s="59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63"/>
      <c r="B15" s="65"/>
      <c r="C15" s="65"/>
      <c r="D15" s="65"/>
      <c r="E15" s="65"/>
      <c r="F15" s="31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63"/>
      <c r="B16" s="65"/>
      <c r="C16" s="65"/>
      <c r="D16" s="65"/>
      <c r="E16" s="65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51"/>
    </row>
    <row r="17" spans="1:16" s="48" customFormat="1" ht="23.25" customHeight="1">
      <c r="A17" s="63"/>
      <c r="B17" s="65"/>
      <c r="C17" s="65"/>
      <c r="D17" s="65"/>
      <c r="E17" s="65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51"/>
    </row>
    <row r="18" spans="1:16" s="33" customFormat="1" ht="23.25" customHeight="1">
      <c r="A18" s="63"/>
      <c r="B18" s="65"/>
      <c r="C18" s="65"/>
      <c r="D18" s="65"/>
      <c r="E18" s="65"/>
      <c r="F18" s="31"/>
      <c r="G18" s="28"/>
      <c r="H18" s="28"/>
      <c r="I18" s="32"/>
      <c r="J18" s="32"/>
      <c r="K18" s="28"/>
      <c r="L18" s="28"/>
      <c r="M18" s="32"/>
      <c r="N18" s="32"/>
      <c r="O18" s="28"/>
      <c r="P18" s="29"/>
    </row>
    <row r="19" spans="1:16" s="33" customFormat="1" ht="23.25" customHeight="1">
      <c r="A19" s="63"/>
      <c r="B19" s="65"/>
      <c r="C19" s="65"/>
      <c r="D19" s="65"/>
      <c r="E19" s="65"/>
      <c r="F19" s="31"/>
      <c r="G19" s="28"/>
      <c r="H19" s="28"/>
      <c r="I19" s="32"/>
      <c r="J19" s="32"/>
      <c r="K19" s="28"/>
      <c r="L19" s="28"/>
      <c r="M19" s="32"/>
      <c r="N19" s="32"/>
      <c r="O19" s="28"/>
      <c r="P19" s="29"/>
    </row>
    <row r="20" spans="1:16" s="33" customFormat="1" ht="23.25" customHeight="1">
      <c r="A20" s="63"/>
      <c r="B20" s="65"/>
      <c r="C20" s="65"/>
      <c r="D20" s="65"/>
      <c r="E20" s="65"/>
      <c r="F20" s="31"/>
      <c r="G20" s="28"/>
      <c r="H20" s="28"/>
      <c r="I20" s="32"/>
      <c r="J20" s="32"/>
      <c r="K20" s="28"/>
      <c r="L20" s="28"/>
      <c r="M20" s="32"/>
      <c r="N20" s="32"/>
      <c r="O20" s="28"/>
      <c r="P20" s="29"/>
    </row>
    <row r="21" spans="1:16" s="33" customFormat="1" ht="23.25" customHeight="1">
      <c r="A21" s="63"/>
      <c r="B21" s="65"/>
      <c r="C21" s="65"/>
      <c r="D21" s="65"/>
      <c r="E21" s="65"/>
      <c r="F21" s="31"/>
      <c r="G21" s="28"/>
      <c r="H21" s="28"/>
      <c r="I21" s="32"/>
      <c r="J21" s="32"/>
      <c r="K21" s="28"/>
      <c r="L21" s="28"/>
      <c r="M21" s="32"/>
      <c r="N21" s="32"/>
      <c r="O21" s="28"/>
      <c r="P21" s="29"/>
    </row>
    <row r="22" spans="1:16" s="33" customFormat="1" ht="23.25" customHeight="1">
      <c r="A22" s="63"/>
      <c r="B22" s="65"/>
      <c r="C22" s="65"/>
      <c r="D22" s="65"/>
      <c r="E22" s="65"/>
      <c r="F22" s="31"/>
      <c r="G22" s="28"/>
      <c r="H22" s="28"/>
      <c r="I22" s="32"/>
      <c r="J22" s="32"/>
      <c r="K22" s="28"/>
      <c r="L22" s="28"/>
      <c r="M22" s="32"/>
      <c r="N22" s="32"/>
      <c r="O22" s="28"/>
      <c r="P22" s="29"/>
    </row>
    <row r="23" spans="1:16" s="33" customFormat="1" ht="23.25" customHeight="1">
      <c r="A23" s="63"/>
      <c r="B23" s="65"/>
      <c r="C23" s="65"/>
      <c r="D23" s="65"/>
      <c r="E23" s="65"/>
      <c r="F23" s="31"/>
      <c r="G23" s="28"/>
      <c r="H23" s="28"/>
      <c r="I23" s="32"/>
      <c r="J23" s="32"/>
      <c r="K23" s="28"/>
      <c r="L23" s="28"/>
      <c r="M23" s="32"/>
      <c r="N23" s="32"/>
      <c r="O23" s="28"/>
      <c r="P23" s="29"/>
    </row>
    <row r="24" spans="1:16" s="33" customFormat="1" ht="23.25" customHeight="1">
      <c r="A24" s="63"/>
      <c r="B24" s="65"/>
      <c r="C24" s="65"/>
      <c r="D24" s="65"/>
      <c r="E24" s="65"/>
      <c r="F24" s="31"/>
      <c r="G24" s="28"/>
      <c r="H24" s="28"/>
      <c r="I24" s="32"/>
      <c r="J24" s="32"/>
      <c r="K24" s="28"/>
      <c r="L24" s="28"/>
      <c r="M24" s="32"/>
      <c r="N24" s="32"/>
      <c r="O24" s="28"/>
      <c r="P24" s="29"/>
    </row>
    <row r="25" spans="1:16" s="33" customFormat="1" ht="23.25" customHeight="1">
      <c r="A25" s="63"/>
      <c r="B25" s="65"/>
      <c r="C25" s="65"/>
      <c r="D25" s="65"/>
      <c r="E25" s="65"/>
      <c r="F25" s="31"/>
      <c r="G25" s="28"/>
      <c r="H25" s="28"/>
      <c r="I25" s="32"/>
      <c r="J25" s="32"/>
      <c r="K25" s="28"/>
      <c r="L25" s="28"/>
      <c r="M25" s="32"/>
      <c r="N25" s="32"/>
      <c r="O25" s="28"/>
      <c r="P25" s="29"/>
    </row>
    <row r="26" spans="1:16" s="33" customFormat="1" ht="23.25" customHeight="1">
      <c r="A26" s="63"/>
      <c r="B26" s="65"/>
      <c r="C26" s="65"/>
      <c r="D26" s="65"/>
      <c r="E26" s="65"/>
      <c r="F26" s="31"/>
      <c r="G26" s="28"/>
      <c r="H26" s="28"/>
      <c r="I26" s="32"/>
      <c r="J26" s="32"/>
      <c r="K26" s="28"/>
      <c r="L26" s="28"/>
      <c r="M26" s="32"/>
      <c r="N26" s="32"/>
      <c r="O26" s="28"/>
      <c r="P26" s="29"/>
    </row>
    <row r="27" spans="1:16" s="33" customFormat="1" ht="23.25" customHeight="1">
      <c r="A27" s="63"/>
      <c r="B27" s="65"/>
      <c r="C27" s="65"/>
      <c r="D27" s="65"/>
      <c r="E27" s="65"/>
      <c r="F27" s="27"/>
      <c r="G27" s="28"/>
      <c r="H27" s="28"/>
      <c r="I27" s="32"/>
      <c r="J27" s="32"/>
      <c r="K27" s="28"/>
      <c r="L27" s="28"/>
      <c r="M27" s="32"/>
      <c r="N27" s="32"/>
      <c r="O27" s="28"/>
      <c r="P27" s="29"/>
    </row>
    <row r="28" spans="1:16" s="33" customFormat="1" ht="23.25" customHeight="1">
      <c r="A28" s="63"/>
      <c r="B28" s="65"/>
      <c r="C28" s="65"/>
      <c r="D28" s="65"/>
      <c r="E28" s="65"/>
      <c r="F28" s="31"/>
      <c r="G28" s="28"/>
      <c r="H28" s="28"/>
      <c r="I28" s="32"/>
      <c r="J28" s="32"/>
      <c r="K28" s="28"/>
      <c r="L28" s="28"/>
      <c r="M28" s="32"/>
      <c r="N28" s="32"/>
      <c r="O28" s="28"/>
      <c r="P28" s="29"/>
    </row>
    <row r="29" spans="1:16" s="33" customFormat="1" ht="23.25" customHeight="1">
      <c r="A29" s="63"/>
      <c r="B29" s="65"/>
      <c r="C29" s="65"/>
      <c r="D29" s="65"/>
      <c r="E29" s="65"/>
      <c r="F29" s="31"/>
      <c r="G29" s="28"/>
      <c r="H29" s="28"/>
      <c r="I29" s="32"/>
      <c r="J29" s="32"/>
      <c r="K29" s="28"/>
      <c r="L29" s="28"/>
      <c r="M29" s="32"/>
      <c r="N29" s="32"/>
      <c r="O29" s="28"/>
      <c r="P29" s="29"/>
    </row>
    <row r="30" spans="1:16" s="33" customFormat="1" ht="23.25" customHeight="1">
      <c r="A30" s="63"/>
      <c r="B30" s="65"/>
      <c r="C30" s="65"/>
      <c r="D30" s="65"/>
      <c r="E30" s="65"/>
      <c r="F30" s="31"/>
      <c r="G30" s="28"/>
      <c r="H30" s="28"/>
      <c r="I30" s="32"/>
      <c r="J30" s="32"/>
      <c r="K30" s="28"/>
      <c r="L30" s="28"/>
      <c r="M30" s="32"/>
      <c r="N30" s="32"/>
      <c r="O30" s="28"/>
      <c r="P30" s="29"/>
    </row>
    <row r="31" spans="1:16" s="33" customFormat="1" ht="23.25" customHeight="1">
      <c r="A31" s="63"/>
      <c r="B31" s="65"/>
      <c r="C31" s="65"/>
      <c r="D31" s="65"/>
      <c r="E31" s="65"/>
      <c r="F31" s="27"/>
      <c r="G31" s="28"/>
      <c r="H31" s="28"/>
      <c r="I31" s="32"/>
      <c r="J31" s="32"/>
      <c r="K31" s="28"/>
      <c r="L31" s="28"/>
      <c r="M31" s="32"/>
      <c r="N31" s="32"/>
      <c r="O31" s="28"/>
      <c r="P31" s="29"/>
    </row>
    <row r="32" spans="1:16" s="33" customFormat="1" ht="15" customHeight="1">
      <c r="A32" s="63"/>
      <c r="B32" s="65"/>
      <c r="C32" s="65"/>
      <c r="D32" s="65"/>
      <c r="E32" s="65"/>
      <c r="F32" s="27"/>
      <c r="G32" s="28"/>
      <c r="H32" s="28"/>
      <c r="I32" s="32"/>
      <c r="J32" s="32"/>
      <c r="K32" s="28"/>
      <c r="L32" s="28"/>
      <c r="M32" s="32"/>
      <c r="N32" s="32"/>
      <c r="O32" s="28"/>
      <c r="P32" s="29"/>
    </row>
    <row r="33" spans="1:16" s="33" customFormat="1" ht="23.25" customHeight="1">
      <c r="A33" s="63"/>
      <c r="B33" s="65"/>
      <c r="C33" s="65"/>
      <c r="D33" s="65"/>
      <c r="E33" s="65"/>
      <c r="F33" s="27"/>
      <c r="G33" s="28"/>
      <c r="H33" s="28"/>
      <c r="I33" s="32"/>
      <c r="J33" s="32"/>
      <c r="K33" s="28"/>
      <c r="L33" s="28"/>
      <c r="M33" s="32"/>
      <c r="N33" s="32"/>
      <c r="O33" s="28"/>
      <c r="P33" s="29"/>
    </row>
    <row r="34" spans="1:17" s="41" customFormat="1" ht="24" customHeight="1" thickBot="1">
      <c r="A34" s="174"/>
      <c r="B34" s="168"/>
      <c r="C34" s="168"/>
      <c r="D34" s="168"/>
      <c r="E34" s="168"/>
      <c r="F34" s="169"/>
      <c r="G34" s="170"/>
      <c r="H34" s="170"/>
      <c r="I34" s="171"/>
      <c r="J34" s="171"/>
      <c r="K34" s="170"/>
      <c r="L34" s="170"/>
      <c r="M34" s="171"/>
      <c r="N34" s="171"/>
      <c r="O34" s="170"/>
      <c r="P34" s="172"/>
      <c r="Q34" s="40"/>
    </row>
    <row r="35" spans="8:12" ht="23.25" customHeight="1">
      <c r="H35" s="43"/>
      <c r="K35" s="18"/>
      <c r="L35" s="18"/>
    </row>
    <row r="36" spans="11:12" ht="23.25" customHeight="1">
      <c r="K36" s="18"/>
      <c r="L36" s="18"/>
    </row>
    <row r="37" spans="11:12" ht="23.25" customHeight="1">
      <c r="K37" s="18"/>
      <c r="L37" s="18"/>
    </row>
    <row r="38" ht="23.25" customHeight="1"/>
    <row r="39" ht="23.25" customHeight="1"/>
    <row r="40" ht="23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7539062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38</v>
      </c>
      <c r="K1" s="5" t="s">
        <v>39</v>
      </c>
    </row>
    <row r="2" spans="1:11" s="7" customFormat="1" ht="25.5" customHeight="1">
      <c r="A2" s="6"/>
      <c r="B2" s="6"/>
      <c r="C2" s="6"/>
      <c r="D2" s="6"/>
      <c r="E2" s="6"/>
      <c r="F2" s="6"/>
      <c r="H2" s="271" t="s">
        <v>40</v>
      </c>
      <c r="I2" s="272"/>
      <c r="J2" s="272"/>
      <c r="K2" s="9" t="s">
        <v>41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42</v>
      </c>
      <c r="K3" s="9" t="s">
        <v>43</v>
      </c>
    </row>
    <row r="4" spans="1:16" s="11" customFormat="1" ht="16.5" customHeight="1" thickBot="1">
      <c r="A4" s="277" t="s">
        <v>67</v>
      </c>
      <c r="B4" s="277"/>
      <c r="C4" s="277"/>
      <c r="D4" s="277"/>
      <c r="E4" s="277"/>
      <c r="G4" s="12"/>
      <c r="J4" s="13" t="s">
        <v>44</v>
      </c>
      <c r="K4" s="14" t="s">
        <v>45</v>
      </c>
      <c r="P4" s="15" t="s">
        <v>0</v>
      </c>
    </row>
    <row r="5" spans="1:16" ht="20.25" customHeight="1">
      <c r="A5" s="16" t="s">
        <v>46</v>
      </c>
      <c r="B5" s="280" t="s">
        <v>47</v>
      </c>
      <c r="C5" s="280"/>
      <c r="D5" s="280"/>
      <c r="E5" s="280"/>
      <c r="F5" s="280"/>
      <c r="G5" s="283" t="s">
        <v>1</v>
      </c>
      <c r="H5" s="284"/>
      <c r="I5" s="278" t="s">
        <v>48</v>
      </c>
      <c r="J5" s="281"/>
      <c r="K5" s="279" t="s">
        <v>2</v>
      </c>
      <c r="L5" s="282"/>
      <c r="M5" s="278" t="s">
        <v>3</v>
      </c>
      <c r="N5" s="281"/>
      <c r="O5" s="278" t="s">
        <v>4</v>
      </c>
      <c r="P5" s="279"/>
    </row>
    <row r="6" spans="1:16" s="18" customFormat="1" ht="19.5" customHeight="1">
      <c r="A6" s="17" t="s">
        <v>49</v>
      </c>
      <c r="B6" s="273" t="s">
        <v>5</v>
      </c>
      <c r="C6" s="273" t="s">
        <v>6</v>
      </c>
      <c r="D6" s="273" t="s">
        <v>7</v>
      </c>
      <c r="E6" s="273" t="s">
        <v>8</v>
      </c>
      <c r="F6" s="275" t="s">
        <v>50</v>
      </c>
      <c r="G6" s="275" t="s">
        <v>51</v>
      </c>
      <c r="H6" s="275" t="s">
        <v>52</v>
      </c>
      <c r="I6" s="275" t="s">
        <v>53</v>
      </c>
      <c r="J6" s="275" t="s">
        <v>52</v>
      </c>
      <c r="K6" s="287" t="s">
        <v>51</v>
      </c>
      <c r="L6" s="275" t="s">
        <v>54</v>
      </c>
      <c r="M6" s="275" t="s">
        <v>53</v>
      </c>
      <c r="N6" s="275" t="s">
        <v>52</v>
      </c>
      <c r="O6" s="275" t="s">
        <v>51</v>
      </c>
      <c r="P6" s="285" t="s">
        <v>54</v>
      </c>
    </row>
    <row r="7" spans="1:16" ht="21" customHeight="1">
      <c r="A7" s="44" t="s">
        <v>55</v>
      </c>
      <c r="B7" s="274"/>
      <c r="C7" s="274"/>
      <c r="D7" s="274"/>
      <c r="E7" s="274"/>
      <c r="F7" s="276"/>
      <c r="G7" s="276"/>
      <c r="H7" s="276"/>
      <c r="I7" s="276"/>
      <c r="J7" s="276"/>
      <c r="K7" s="288"/>
      <c r="L7" s="276"/>
      <c r="M7" s="276"/>
      <c r="N7" s="276"/>
      <c r="O7" s="276"/>
      <c r="P7" s="286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56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57</v>
      </c>
      <c r="B10" s="20"/>
      <c r="C10" s="30">
        <v>1</v>
      </c>
      <c r="D10" s="20"/>
      <c r="E10" s="20"/>
      <c r="F10" s="57" t="s">
        <v>58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59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60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61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62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63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64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11</v>
      </c>
      <c r="K1" s="5" t="s">
        <v>12</v>
      </c>
    </row>
    <row r="2" spans="1:11" s="7" customFormat="1" ht="25.5" customHeight="1">
      <c r="A2" s="6"/>
      <c r="B2" s="6"/>
      <c r="C2" s="6"/>
      <c r="D2" s="6"/>
      <c r="E2" s="6"/>
      <c r="F2" s="6"/>
      <c r="H2" s="271" t="s">
        <v>13</v>
      </c>
      <c r="I2" s="272"/>
      <c r="J2" s="272"/>
      <c r="K2" s="9" t="s">
        <v>14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15</v>
      </c>
      <c r="K3" s="9" t="s">
        <v>16</v>
      </c>
    </row>
    <row r="4" spans="1:16" s="11" customFormat="1" ht="16.5" customHeight="1" thickBot="1">
      <c r="A4" s="289" t="s">
        <v>68</v>
      </c>
      <c r="B4" s="277"/>
      <c r="C4" s="277"/>
      <c r="D4" s="277"/>
      <c r="E4" s="277"/>
      <c r="G4" s="12"/>
      <c r="J4" s="13" t="s">
        <v>17</v>
      </c>
      <c r="K4" s="14" t="s">
        <v>18</v>
      </c>
      <c r="P4" s="15" t="s">
        <v>0</v>
      </c>
    </row>
    <row r="5" spans="1:16" ht="20.25" customHeight="1">
      <c r="A5" s="16" t="s">
        <v>19</v>
      </c>
      <c r="B5" s="280" t="s">
        <v>20</v>
      </c>
      <c r="C5" s="280"/>
      <c r="D5" s="280"/>
      <c r="E5" s="280"/>
      <c r="F5" s="280"/>
      <c r="G5" s="283" t="s">
        <v>1</v>
      </c>
      <c r="H5" s="284"/>
      <c r="I5" s="278" t="s">
        <v>21</v>
      </c>
      <c r="J5" s="281"/>
      <c r="K5" s="279" t="s">
        <v>2</v>
      </c>
      <c r="L5" s="282"/>
      <c r="M5" s="278" t="s">
        <v>3</v>
      </c>
      <c r="N5" s="281"/>
      <c r="O5" s="278" t="s">
        <v>4</v>
      </c>
      <c r="P5" s="279"/>
    </row>
    <row r="6" spans="1:16" s="18" customFormat="1" ht="19.5" customHeight="1">
      <c r="A6" s="17" t="s">
        <v>22</v>
      </c>
      <c r="B6" s="273" t="s">
        <v>5</v>
      </c>
      <c r="C6" s="273" t="s">
        <v>6</v>
      </c>
      <c r="D6" s="273" t="s">
        <v>7</v>
      </c>
      <c r="E6" s="273" t="s">
        <v>8</v>
      </c>
      <c r="F6" s="275" t="s">
        <v>23</v>
      </c>
      <c r="G6" s="275" t="s">
        <v>24</v>
      </c>
      <c r="H6" s="275" t="s">
        <v>25</v>
      </c>
      <c r="I6" s="275" t="s">
        <v>26</v>
      </c>
      <c r="J6" s="275" t="s">
        <v>25</v>
      </c>
      <c r="K6" s="287" t="s">
        <v>24</v>
      </c>
      <c r="L6" s="275" t="s">
        <v>27</v>
      </c>
      <c r="M6" s="275" t="s">
        <v>26</v>
      </c>
      <c r="N6" s="275" t="s">
        <v>25</v>
      </c>
      <c r="O6" s="275" t="s">
        <v>24</v>
      </c>
      <c r="P6" s="285" t="s">
        <v>27</v>
      </c>
    </row>
    <row r="7" spans="1:16" ht="21" customHeight="1">
      <c r="A7" s="44" t="s">
        <v>28</v>
      </c>
      <c r="B7" s="274"/>
      <c r="C7" s="274"/>
      <c r="D7" s="274"/>
      <c r="E7" s="274"/>
      <c r="F7" s="276"/>
      <c r="G7" s="276"/>
      <c r="H7" s="276"/>
      <c r="I7" s="276"/>
      <c r="J7" s="276"/>
      <c r="K7" s="288"/>
      <c r="L7" s="276"/>
      <c r="M7" s="276"/>
      <c r="N7" s="276"/>
      <c r="O7" s="276"/>
      <c r="P7" s="286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29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30</v>
      </c>
      <c r="B10" s="20"/>
      <c r="C10" s="30">
        <v>1</v>
      </c>
      <c r="D10" s="20"/>
      <c r="E10" s="20"/>
      <c r="F10" s="57" t="s">
        <v>31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32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33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34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35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36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37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SheetLayoutView="70" zoomScalePageLayoutView="0" workbookViewId="0" topLeftCell="A1">
      <pane xSplit="6" ySplit="6" topLeftCell="G7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H15" sqref="H15"/>
    </sheetView>
  </sheetViews>
  <sheetFormatPr defaultColWidth="9.00390625" defaultRowHeight="16.5"/>
  <cols>
    <col min="1" max="1" width="3.375" style="92" customWidth="1"/>
    <col min="2" max="5" width="2.625" style="70" customWidth="1"/>
    <col min="6" max="6" width="21.25390625" style="93" customWidth="1"/>
    <col min="7" max="7" width="10.625" style="62" customWidth="1"/>
    <col min="8" max="8" width="17.50390625" style="62" customWidth="1"/>
    <col min="9" max="9" width="10.625" style="62" customWidth="1"/>
    <col min="10" max="10" width="16.50390625" style="62" customWidth="1"/>
    <col min="11" max="11" width="14.875" style="62" customWidth="1"/>
    <col min="12" max="12" width="16.50390625" style="62" customWidth="1"/>
    <col min="13" max="14" width="12.875" style="62" customWidth="1"/>
    <col min="15" max="15" width="14.50390625" style="62" customWidth="1"/>
    <col min="16" max="16" width="18.125" style="62" customWidth="1"/>
    <col min="17" max="16384" width="9.00390625" style="62" customWidth="1"/>
  </cols>
  <sheetData>
    <row r="1" spans="1:11" s="121" customFormat="1" ht="15.75" customHeight="1">
      <c r="A1" s="118"/>
      <c r="B1" s="104"/>
      <c r="C1" s="104"/>
      <c r="D1" s="104"/>
      <c r="E1" s="104"/>
      <c r="F1" s="119"/>
      <c r="G1" s="119"/>
      <c r="H1" s="120"/>
      <c r="I1" s="120"/>
      <c r="J1" s="189" t="s">
        <v>91</v>
      </c>
      <c r="K1" s="190" t="s">
        <v>92</v>
      </c>
    </row>
    <row r="2" spans="1:11" s="123" customFormat="1" ht="25.5" customHeight="1">
      <c r="A2" s="118"/>
      <c r="B2" s="104"/>
      <c r="C2" s="104"/>
      <c r="D2" s="104"/>
      <c r="E2" s="104"/>
      <c r="F2" s="122"/>
      <c r="H2" s="124"/>
      <c r="I2" s="115"/>
      <c r="J2" s="191" t="s">
        <v>93</v>
      </c>
      <c r="K2" s="192" t="s">
        <v>94</v>
      </c>
    </row>
    <row r="3" spans="1:16" s="123" customFormat="1" ht="25.5" customHeight="1">
      <c r="A3" s="175"/>
      <c r="B3" s="117"/>
      <c r="C3" s="117"/>
      <c r="D3" s="117"/>
      <c r="E3" s="117"/>
      <c r="F3" s="176"/>
      <c r="G3" s="176"/>
      <c r="H3" s="177"/>
      <c r="I3" s="177"/>
      <c r="J3" s="193" t="s">
        <v>78</v>
      </c>
      <c r="K3" s="194" t="s">
        <v>96</v>
      </c>
      <c r="L3" s="178"/>
      <c r="M3" s="178"/>
      <c r="N3" s="178"/>
      <c r="O3" s="178"/>
      <c r="P3" s="178"/>
    </row>
    <row r="4" spans="1:16" s="116" customFormat="1" ht="16.5" customHeight="1">
      <c r="A4" s="265"/>
      <c r="B4" s="265"/>
      <c r="C4" s="265"/>
      <c r="D4" s="265"/>
      <c r="E4" s="265"/>
      <c r="F4" s="179"/>
      <c r="G4" s="180"/>
      <c r="H4" s="179"/>
      <c r="I4" s="179"/>
      <c r="J4" s="165" t="s">
        <v>95</v>
      </c>
      <c r="K4" s="166" t="s">
        <v>97</v>
      </c>
      <c r="L4" s="179"/>
      <c r="M4" s="179"/>
      <c r="N4" s="179"/>
      <c r="O4" s="179"/>
      <c r="P4" s="181" t="s">
        <v>0</v>
      </c>
    </row>
    <row r="5" spans="1:16" s="116" customFormat="1" ht="24" customHeight="1">
      <c r="A5" s="260" t="s">
        <v>65</v>
      </c>
      <c r="B5" s="291" t="s">
        <v>90</v>
      </c>
      <c r="C5" s="292"/>
      <c r="D5" s="292"/>
      <c r="E5" s="292"/>
      <c r="F5" s="293"/>
      <c r="G5" s="266" t="s">
        <v>1</v>
      </c>
      <c r="H5" s="268"/>
      <c r="I5" s="266" t="s">
        <v>86</v>
      </c>
      <c r="J5" s="268"/>
      <c r="K5" s="269" t="s">
        <v>2</v>
      </c>
      <c r="L5" s="270"/>
      <c r="M5" s="266" t="s">
        <v>3</v>
      </c>
      <c r="N5" s="268"/>
      <c r="O5" s="266" t="s">
        <v>4</v>
      </c>
      <c r="P5" s="267"/>
    </row>
    <row r="6" spans="1:16" s="116" customFormat="1" ht="24" customHeight="1">
      <c r="A6" s="290"/>
      <c r="B6" s="160" t="s">
        <v>5</v>
      </c>
      <c r="C6" s="160" t="s">
        <v>6</v>
      </c>
      <c r="D6" s="160" t="s">
        <v>7</v>
      </c>
      <c r="E6" s="160" t="s">
        <v>8</v>
      </c>
      <c r="F6" s="144" t="s">
        <v>84</v>
      </c>
      <c r="G6" s="144" t="s">
        <v>75</v>
      </c>
      <c r="H6" s="144" t="s">
        <v>66</v>
      </c>
      <c r="I6" s="144" t="s">
        <v>75</v>
      </c>
      <c r="J6" s="145" t="s">
        <v>66</v>
      </c>
      <c r="K6" s="144" t="s">
        <v>75</v>
      </c>
      <c r="L6" s="144" t="s">
        <v>66</v>
      </c>
      <c r="M6" s="144" t="s">
        <v>75</v>
      </c>
      <c r="N6" s="144" t="s">
        <v>66</v>
      </c>
      <c r="O6" s="144" t="s">
        <v>75</v>
      </c>
      <c r="P6" s="146" t="s">
        <v>66</v>
      </c>
    </row>
    <row r="7" spans="1:16" s="154" customFormat="1" ht="27" customHeight="1">
      <c r="A7" s="125">
        <v>86</v>
      </c>
      <c r="B7" s="151"/>
      <c r="C7" s="151"/>
      <c r="D7" s="151"/>
      <c r="E7" s="151"/>
      <c r="F7" s="137" t="s">
        <v>83</v>
      </c>
      <c r="G7" s="152">
        <f>G8</f>
        <v>0</v>
      </c>
      <c r="H7" s="198">
        <f aca="true" t="shared" si="0" ref="H7:P7">H8</f>
        <v>58161590033</v>
      </c>
      <c r="I7" s="152">
        <f t="shared" si="0"/>
        <v>0</v>
      </c>
      <c r="J7" s="198">
        <f t="shared" si="0"/>
        <v>2000000000</v>
      </c>
      <c r="K7" s="153">
        <f t="shared" si="0"/>
        <v>0</v>
      </c>
      <c r="L7" s="198">
        <f t="shared" si="0"/>
        <v>18181821501</v>
      </c>
      <c r="M7" s="152">
        <f t="shared" si="0"/>
        <v>0</v>
      </c>
      <c r="N7" s="152">
        <f t="shared" si="0"/>
        <v>0</v>
      </c>
      <c r="O7" s="152">
        <f t="shared" si="0"/>
        <v>0</v>
      </c>
      <c r="P7" s="201">
        <f t="shared" si="0"/>
        <v>37979768532</v>
      </c>
    </row>
    <row r="8" spans="1:16" s="156" customFormat="1" ht="21" customHeight="1">
      <c r="A8" s="126" t="s">
        <v>87</v>
      </c>
      <c r="B8" s="127">
        <v>1</v>
      </c>
      <c r="C8" s="155"/>
      <c r="D8" s="155"/>
      <c r="E8" s="155"/>
      <c r="F8" s="188" t="s">
        <v>69</v>
      </c>
      <c r="G8" s="75">
        <f>G9</f>
        <v>0</v>
      </c>
      <c r="H8" s="199">
        <f aca="true" t="shared" si="1" ref="H8:P8">H9</f>
        <v>58161590033</v>
      </c>
      <c r="I8" s="75">
        <f t="shared" si="1"/>
        <v>0</v>
      </c>
      <c r="J8" s="75">
        <f t="shared" si="1"/>
        <v>2000000000</v>
      </c>
      <c r="K8" s="75">
        <f t="shared" si="1"/>
        <v>0</v>
      </c>
      <c r="L8" s="199">
        <f t="shared" si="1"/>
        <v>18181821501</v>
      </c>
      <c r="M8" s="75">
        <f t="shared" si="1"/>
        <v>0</v>
      </c>
      <c r="N8" s="75">
        <f t="shared" si="1"/>
        <v>0</v>
      </c>
      <c r="O8" s="75">
        <f t="shared" si="1"/>
        <v>0</v>
      </c>
      <c r="P8" s="202">
        <f t="shared" si="1"/>
        <v>37979768532</v>
      </c>
    </row>
    <row r="9" spans="1:16" s="156" customFormat="1" ht="21" customHeight="1">
      <c r="A9" s="128">
        <v>94</v>
      </c>
      <c r="B9" s="155"/>
      <c r="C9" s="127">
        <v>1</v>
      </c>
      <c r="D9" s="155"/>
      <c r="E9" s="155"/>
      <c r="F9" s="157" t="s">
        <v>77</v>
      </c>
      <c r="G9" s="75">
        <f aca="true" t="shared" si="2" ref="G9:P9">G13+G14+G15</f>
        <v>0</v>
      </c>
      <c r="H9" s="199">
        <f t="shared" si="2"/>
        <v>58161590033</v>
      </c>
      <c r="I9" s="75">
        <f t="shared" si="2"/>
        <v>0</v>
      </c>
      <c r="J9" s="75">
        <f t="shared" si="2"/>
        <v>2000000000</v>
      </c>
      <c r="K9" s="75">
        <f t="shared" si="2"/>
        <v>0</v>
      </c>
      <c r="L9" s="199">
        <f>L13+L14+L15</f>
        <v>18181821501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202">
        <f t="shared" si="2"/>
        <v>37979768532</v>
      </c>
    </row>
    <row r="10" spans="1:16" s="158" customFormat="1" ht="21" customHeight="1" hidden="1">
      <c r="A10" s="129"/>
      <c r="B10" s="130"/>
      <c r="C10" s="131"/>
      <c r="D10" s="131"/>
      <c r="E10" s="131"/>
      <c r="F10" s="133" t="s">
        <v>71</v>
      </c>
      <c r="G10" s="72">
        <v>0</v>
      </c>
      <c r="H10" s="200" t="e">
        <f aca="true" t="shared" si="3" ref="H10:P10">SUM(H11:H12)</f>
        <v>#REF!</v>
      </c>
      <c r="I10" s="72" t="e">
        <f t="shared" si="3"/>
        <v>#REF!</v>
      </c>
      <c r="J10" s="75" t="e">
        <f t="shared" si="3"/>
        <v>#REF!</v>
      </c>
      <c r="K10" s="72" t="e">
        <f t="shared" si="3"/>
        <v>#REF!</v>
      </c>
      <c r="L10" s="200" t="e">
        <f t="shared" si="3"/>
        <v>#REF!</v>
      </c>
      <c r="M10" s="72" t="e">
        <f t="shared" si="3"/>
        <v>#REF!</v>
      </c>
      <c r="N10" s="72" t="e">
        <f t="shared" si="3"/>
        <v>#REF!</v>
      </c>
      <c r="O10" s="72" t="e">
        <f t="shared" si="3"/>
        <v>#REF!</v>
      </c>
      <c r="P10" s="203" t="e">
        <f t="shared" si="3"/>
        <v>#REF!</v>
      </c>
    </row>
    <row r="11" spans="1:16" s="73" customFormat="1" ht="21" customHeight="1" hidden="1">
      <c r="A11" s="130"/>
      <c r="B11" s="130"/>
      <c r="C11" s="131"/>
      <c r="D11" s="131"/>
      <c r="E11" s="131"/>
      <c r="F11" s="133" t="s">
        <v>68</v>
      </c>
      <c r="G11" s="72">
        <f>G15</f>
        <v>0</v>
      </c>
      <c r="H11" s="200">
        <f>H15</f>
        <v>391363369</v>
      </c>
      <c r="I11" s="72">
        <f aca="true" t="shared" si="4" ref="I11:N11">I15</f>
        <v>0</v>
      </c>
      <c r="J11" s="75">
        <f t="shared" si="4"/>
        <v>0</v>
      </c>
      <c r="K11" s="72">
        <f t="shared" si="4"/>
        <v>0</v>
      </c>
      <c r="L11" s="200">
        <f t="shared" si="4"/>
        <v>140189734</v>
      </c>
      <c r="M11" s="72">
        <f t="shared" si="4"/>
        <v>0</v>
      </c>
      <c r="N11" s="72">
        <f t="shared" si="4"/>
        <v>0</v>
      </c>
      <c r="O11" s="72">
        <f>G11-I11-K11+M11</f>
        <v>0</v>
      </c>
      <c r="P11" s="203">
        <f>H11-J11-L11+N11</f>
        <v>251173635</v>
      </c>
    </row>
    <row r="12" spans="1:16" s="73" customFormat="1" ht="21" customHeight="1" hidden="1">
      <c r="A12" s="130"/>
      <c r="B12" s="130"/>
      <c r="C12" s="131"/>
      <c r="D12" s="131"/>
      <c r="E12" s="131"/>
      <c r="F12" s="133" t="s">
        <v>67</v>
      </c>
      <c r="G12" s="72" t="e">
        <f>G13+#REF!+G14</f>
        <v>#REF!</v>
      </c>
      <c r="H12" s="200" t="e">
        <f>H13+#REF!+H14</f>
        <v>#REF!</v>
      </c>
      <c r="I12" s="72" t="e">
        <f>I13+#REF!+I14</f>
        <v>#REF!</v>
      </c>
      <c r="J12" s="75" t="e">
        <f>J13+#REF!+J14</f>
        <v>#REF!</v>
      </c>
      <c r="K12" s="72" t="e">
        <f>K13+#REF!+K14</f>
        <v>#REF!</v>
      </c>
      <c r="L12" s="200" t="e">
        <f>L13+#REF!+L14</f>
        <v>#REF!</v>
      </c>
      <c r="M12" s="72" t="e">
        <f>M13+#REF!+M14</f>
        <v>#REF!</v>
      </c>
      <c r="N12" s="72" t="e">
        <f>N13+#REF!+N14</f>
        <v>#REF!</v>
      </c>
      <c r="O12" s="72" t="e">
        <f>G12-I12-K12+M12</f>
        <v>#REF!</v>
      </c>
      <c r="P12" s="203" t="e">
        <f>H12-J12-L12+N12</f>
        <v>#REF!</v>
      </c>
    </row>
    <row r="13" spans="1:16" s="77" customFormat="1" ht="21" customHeight="1">
      <c r="A13" s="128"/>
      <c r="B13" s="132"/>
      <c r="C13" s="132"/>
      <c r="D13" s="127">
        <v>1</v>
      </c>
      <c r="E13" s="132"/>
      <c r="F13" s="134" t="s">
        <v>72</v>
      </c>
      <c r="G13" s="75">
        <v>0</v>
      </c>
      <c r="H13" s="199">
        <v>51201989649</v>
      </c>
      <c r="I13" s="75">
        <v>0</v>
      </c>
      <c r="J13" s="75">
        <v>2000000000</v>
      </c>
      <c r="K13" s="75">
        <v>0</v>
      </c>
      <c r="L13" s="199">
        <v>16659089952</v>
      </c>
      <c r="M13" s="76">
        <v>0</v>
      </c>
      <c r="N13" s="76">
        <f>-M13</f>
        <v>0</v>
      </c>
      <c r="O13" s="75">
        <f aca="true" t="shared" si="5" ref="O13:P17">G13-I13-K13+M13</f>
        <v>0</v>
      </c>
      <c r="P13" s="202">
        <f>H13-J13-L13+N13</f>
        <v>32542899697</v>
      </c>
    </row>
    <row r="14" spans="1:16" s="159" customFormat="1" ht="36.75" customHeight="1">
      <c r="A14" s="128"/>
      <c r="B14" s="132"/>
      <c r="C14" s="132"/>
      <c r="D14" s="132">
        <v>3</v>
      </c>
      <c r="E14" s="132"/>
      <c r="F14" s="134" t="s">
        <v>10</v>
      </c>
      <c r="G14" s="75">
        <v>0</v>
      </c>
      <c r="H14" s="199">
        <v>6568237015</v>
      </c>
      <c r="I14" s="75">
        <v>0</v>
      </c>
      <c r="J14" s="75">
        <v>0</v>
      </c>
      <c r="K14" s="75">
        <v>0</v>
      </c>
      <c r="L14" s="199">
        <v>1382541815</v>
      </c>
      <c r="M14" s="76">
        <v>0</v>
      </c>
      <c r="N14" s="76">
        <f>-M14</f>
        <v>0</v>
      </c>
      <c r="O14" s="75">
        <f t="shared" si="5"/>
        <v>0</v>
      </c>
      <c r="P14" s="202">
        <f t="shared" si="5"/>
        <v>5185695200</v>
      </c>
    </row>
    <row r="15" spans="1:16" s="159" customFormat="1" ht="21" customHeight="1">
      <c r="A15" s="128"/>
      <c r="B15" s="132"/>
      <c r="C15" s="132"/>
      <c r="D15" s="132">
        <v>4</v>
      </c>
      <c r="E15" s="132"/>
      <c r="F15" s="134" t="s">
        <v>85</v>
      </c>
      <c r="G15" s="75">
        <f>G16+G17</f>
        <v>0</v>
      </c>
      <c r="H15" s="199">
        <f>H16+H17</f>
        <v>391363369</v>
      </c>
      <c r="I15" s="75">
        <f aca="true" t="shared" si="6" ref="I15:O15">I16+I17</f>
        <v>0</v>
      </c>
      <c r="J15" s="75">
        <f t="shared" si="6"/>
        <v>0</v>
      </c>
      <c r="K15" s="75">
        <f t="shared" si="6"/>
        <v>0</v>
      </c>
      <c r="L15" s="199">
        <f>L16+L17</f>
        <v>140189734</v>
      </c>
      <c r="M15" s="75">
        <f t="shared" si="6"/>
        <v>0</v>
      </c>
      <c r="N15" s="75">
        <f t="shared" si="6"/>
        <v>0</v>
      </c>
      <c r="O15" s="75">
        <f t="shared" si="6"/>
        <v>0</v>
      </c>
      <c r="P15" s="202">
        <f>P16+P17</f>
        <v>251173635</v>
      </c>
    </row>
    <row r="16" spans="1:16" s="159" customFormat="1" ht="36.75" customHeight="1">
      <c r="A16" s="128"/>
      <c r="B16" s="132"/>
      <c r="C16" s="132"/>
      <c r="D16" s="132"/>
      <c r="E16" s="132">
        <v>1</v>
      </c>
      <c r="F16" s="135" t="s">
        <v>73</v>
      </c>
      <c r="G16" s="75">
        <v>0</v>
      </c>
      <c r="H16" s="199">
        <v>344870769</v>
      </c>
      <c r="I16" s="75">
        <v>0</v>
      </c>
      <c r="J16" s="75">
        <v>0</v>
      </c>
      <c r="K16" s="75">
        <v>0</v>
      </c>
      <c r="L16" s="199">
        <v>117612203</v>
      </c>
      <c r="M16" s="76">
        <v>0</v>
      </c>
      <c r="N16" s="76">
        <f>-M16</f>
        <v>0</v>
      </c>
      <c r="O16" s="75">
        <f t="shared" si="5"/>
        <v>0</v>
      </c>
      <c r="P16" s="202">
        <f t="shared" si="5"/>
        <v>227258566</v>
      </c>
    </row>
    <row r="17" spans="1:16" s="159" customFormat="1" ht="36.75" customHeight="1">
      <c r="A17" s="128"/>
      <c r="B17" s="132"/>
      <c r="C17" s="132"/>
      <c r="D17" s="132"/>
      <c r="E17" s="132">
        <v>2</v>
      </c>
      <c r="F17" s="135" t="s">
        <v>74</v>
      </c>
      <c r="G17" s="75">
        <v>0</v>
      </c>
      <c r="H17" s="199">
        <v>46492600</v>
      </c>
      <c r="I17" s="75">
        <v>0</v>
      </c>
      <c r="J17" s="75">
        <v>0</v>
      </c>
      <c r="K17" s="75">
        <v>0</v>
      </c>
      <c r="L17" s="199">
        <v>22577531</v>
      </c>
      <c r="M17" s="76">
        <v>0</v>
      </c>
      <c r="N17" s="76">
        <f>-M17</f>
        <v>0</v>
      </c>
      <c r="O17" s="75">
        <f t="shared" si="5"/>
        <v>0</v>
      </c>
      <c r="P17" s="202">
        <f t="shared" si="5"/>
        <v>23915069</v>
      </c>
    </row>
    <row r="18" spans="1:16" s="78" customFormat="1" ht="21" customHeight="1">
      <c r="A18" s="71"/>
      <c r="B18" s="74"/>
      <c r="C18" s="74"/>
      <c r="D18" s="74"/>
      <c r="E18" s="74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1"/>
    </row>
    <row r="19" spans="1:16" s="78" customFormat="1" ht="21" customHeight="1">
      <c r="A19" s="71"/>
      <c r="B19" s="74"/>
      <c r="C19" s="74"/>
      <c r="D19" s="74"/>
      <c r="E19" s="74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1"/>
    </row>
    <row r="20" spans="1:16" s="78" customFormat="1" ht="21" customHeight="1">
      <c r="A20" s="71"/>
      <c r="B20" s="74"/>
      <c r="C20" s="74"/>
      <c r="D20" s="74"/>
      <c r="E20" s="74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1"/>
    </row>
    <row r="21" spans="1:16" s="78" customFormat="1" ht="21" customHeight="1">
      <c r="A21" s="71"/>
      <c r="B21" s="74"/>
      <c r="C21" s="74"/>
      <c r="D21" s="74"/>
      <c r="E21" s="74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1"/>
    </row>
    <row r="22" spans="1:16" s="78" customFormat="1" ht="21" customHeight="1">
      <c r="A22" s="71"/>
      <c r="B22" s="74"/>
      <c r="C22" s="74"/>
      <c r="D22" s="74"/>
      <c r="E22" s="74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1"/>
    </row>
    <row r="23" spans="1:16" s="78" customFormat="1" ht="21" customHeight="1">
      <c r="A23" s="71"/>
      <c r="B23" s="74"/>
      <c r="C23" s="74"/>
      <c r="D23" s="74"/>
      <c r="E23" s="74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1"/>
    </row>
    <row r="24" spans="1:16" s="78" customFormat="1" ht="21" customHeight="1">
      <c r="A24" s="71"/>
      <c r="B24" s="74"/>
      <c r="C24" s="74"/>
      <c r="D24" s="74"/>
      <c r="E24" s="74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1"/>
    </row>
    <row r="25" spans="1:16" s="85" customFormat="1" ht="21" customHeight="1">
      <c r="A25" s="86"/>
      <c r="B25" s="87"/>
      <c r="C25" s="87"/>
      <c r="D25" s="87"/>
      <c r="E25" s="87"/>
      <c r="F25" s="82"/>
      <c r="G25" s="80"/>
      <c r="H25" s="80"/>
      <c r="I25" s="83"/>
      <c r="J25" s="83"/>
      <c r="K25" s="80"/>
      <c r="L25" s="80"/>
      <c r="M25" s="83"/>
      <c r="N25" s="83"/>
      <c r="O25" s="80"/>
      <c r="P25" s="84"/>
    </row>
    <row r="26" spans="1:16" s="85" customFormat="1" ht="21" customHeight="1">
      <c r="A26" s="86"/>
      <c r="B26" s="87"/>
      <c r="C26" s="87"/>
      <c r="D26" s="87"/>
      <c r="E26" s="87"/>
      <c r="F26" s="82"/>
      <c r="G26" s="80"/>
      <c r="H26" s="80"/>
      <c r="I26" s="83"/>
      <c r="J26" s="83"/>
      <c r="K26" s="80"/>
      <c r="L26" s="80"/>
      <c r="M26" s="83"/>
      <c r="N26" s="83"/>
      <c r="O26" s="80"/>
      <c r="P26" s="84"/>
    </row>
    <row r="27" spans="1:16" s="85" customFormat="1" ht="21" customHeight="1">
      <c r="A27" s="86"/>
      <c r="B27" s="87"/>
      <c r="C27" s="87"/>
      <c r="D27" s="87"/>
      <c r="E27" s="87"/>
      <c r="F27" s="82"/>
      <c r="G27" s="80"/>
      <c r="H27" s="80"/>
      <c r="I27" s="83"/>
      <c r="J27" s="83"/>
      <c r="K27" s="80"/>
      <c r="L27" s="80"/>
      <c r="M27" s="83"/>
      <c r="N27" s="83"/>
      <c r="O27" s="80"/>
      <c r="P27" s="84"/>
    </row>
    <row r="28" spans="1:16" s="85" customFormat="1" ht="21" customHeight="1">
      <c r="A28" s="86"/>
      <c r="B28" s="87"/>
      <c r="C28" s="87"/>
      <c r="D28" s="87"/>
      <c r="E28" s="87"/>
      <c r="F28" s="82"/>
      <c r="G28" s="80"/>
      <c r="H28" s="80"/>
      <c r="I28" s="83"/>
      <c r="J28" s="83"/>
      <c r="K28" s="80"/>
      <c r="L28" s="80"/>
      <c r="M28" s="83"/>
      <c r="N28" s="83"/>
      <c r="O28" s="80"/>
      <c r="P28" s="84"/>
    </row>
    <row r="29" spans="1:16" s="85" customFormat="1" ht="21" customHeight="1">
      <c r="A29" s="86"/>
      <c r="B29" s="87"/>
      <c r="C29" s="87"/>
      <c r="D29" s="87"/>
      <c r="E29" s="87"/>
      <c r="F29" s="82"/>
      <c r="G29" s="80"/>
      <c r="H29" s="80"/>
      <c r="I29" s="83"/>
      <c r="J29" s="83"/>
      <c r="K29" s="80"/>
      <c r="L29" s="80"/>
      <c r="M29" s="83"/>
      <c r="N29" s="83"/>
      <c r="O29" s="80"/>
      <c r="P29" s="84"/>
    </row>
    <row r="30" spans="1:16" s="85" customFormat="1" ht="21" customHeight="1">
      <c r="A30" s="86"/>
      <c r="B30" s="87"/>
      <c r="C30" s="87"/>
      <c r="D30" s="87"/>
      <c r="E30" s="87"/>
      <c r="F30" s="79"/>
      <c r="G30" s="80"/>
      <c r="H30" s="80"/>
      <c r="I30" s="83"/>
      <c r="J30" s="83"/>
      <c r="K30" s="80"/>
      <c r="L30" s="80"/>
      <c r="M30" s="83"/>
      <c r="N30" s="83"/>
      <c r="O30" s="80"/>
      <c r="P30" s="84"/>
    </row>
    <row r="31" spans="1:16" s="85" customFormat="1" ht="21" customHeight="1">
      <c r="A31" s="86"/>
      <c r="B31" s="87"/>
      <c r="C31" s="87"/>
      <c r="D31" s="87"/>
      <c r="E31" s="87"/>
      <c r="F31" s="82"/>
      <c r="G31" s="80"/>
      <c r="H31" s="80"/>
      <c r="I31" s="83"/>
      <c r="J31" s="83"/>
      <c r="K31" s="80"/>
      <c r="L31" s="80"/>
      <c r="M31" s="83"/>
      <c r="N31" s="83"/>
      <c r="O31" s="80"/>
      <c r="P31" s="84"/>
    </row>
    <row r="32" spans="1:16" s="85" customFormat="1" ht="21" customHeight="1">
      <c r="A32" s="86"/>
      <c r="B32" s="87"/>
      <c r="C32" s="87"/>
      <c r="D32" s="87"/>
      <c r="E32" s="87"/>
      <c r="F32" s="82"/>
      <c r="G32" s="80"/>
      <c r="H32" s="80"/>
      <c r="I32" s="83"/>
      <c r="J32" s="83"/>
      <c r="K32" s="80"/>
      <c r="L32" s="80"/>
      <c r="M32" s="83"/>
      <c r="N32" s="83"/>
      <c r="O32" s="80"/>
      <c r="P32" s="84"/>
    </row>
    <row r="33" spans="1:16" s="85" customFormat="1" ht="21" customHeight="1">
      <c r="A33" s="86"/>
      <c r="B33" s="87"/>
      <c r="C33" s="87"/>
      <c r="D33" s="87"/>
      <c r="E33" s="87"/>
      <c r="F33" s="82"/>
      <c r="G33" s="80"/>
      <c r="H33" s="80"/>
      <c r="I33" s="83"/>
      <c r="J33" s="83"/>
      <c r="K33" s="80"/>
      <c r="L33" s="80"/>
      <c r="M33" s="83"/>
      <c r="N33" s="83"/>
      <c r="O33" s="80"/>
      <c r="P33" s="84"/>
    </row>
    <row r="34" spans="1:16" s="85" customFormat="1" ht="21" customHeight="1">
      <c r="A34" s="86"/>
      <c r="B34" s="87"/>
      <c r="C34" s="87"/>
      <c r="D34" s="87"/>
      <c r="E34" s="87"/>
      <c r="F34" s="79"/>
      <c r="G34" s="80"/>
      <c r="H34" s="80"/>
      <c r="I34" s="83"/>
      <c r="J34" s="83"/>
      <c r="K34" s="80"/>
      <c r="L34" s="80"/>
      <c r="M34" s="83"/>
      <c r="N34" s="83"/>
      <c r="O34" s="80"/>
      <c r="P34" s="84"/>
    </row>
    <row r="35" spans="1:16" s="85" customFormat="1" ht="21" customHeight="1">
      <c r="A35" s="86"/>
      <c r="B35" s="87"/>
      <c r="C35" s="87"/>
      <c r="D35" s="87"/>
      <c r="E35" s="87"/>
      <c r="F35" s="79"/>
      <c r="G35" s="80"/>
      <c r="H35" s="80"/>
      <c r="I35" s="83"/>
      <c r="J35" s="83"/>
      <c r="K35" s="80"/>
      <c r="L35" s="80"/>
      <c r="M35" s="83"/>
      <c r="N35" s="83"/>
      <c r="O35" s="80"/>
      <c r="P35" s="84"/>
    </row>
    <row r="36" spans="1:16" s="85" customFormat="1" ht="21" customHeight="1">
      <c r="A36" s="86"/>
      <c r="B36" s="87"/>
      <c r="C36" s="87"/>
      <c r="D36" s="87"/>
      <c r="E36" s="87"/>
      <c r="F36" s="79"/>
      <c r="G36" s="80"/>
      <c r="H36" s="80"/>
      <c r="I36" s="83"/>
      <c r="J36" s="83"/>
      <c r="K36" s="80"/>
      <c r="L36" s="80"/>
      <c r="M36" s="83"/>
      <c r="N36" s="83"/>
      <c r="O36" s="80"/>
      <c r="P36" s="84"/>
    </row>
    <row r="37" spans="1:16" s="88" customFormat="1" ht="30.75" customHeight="1">
      <c r="A37" s="182"/>
      <c r="B37" s="183"/>
      <c r="C37" s="183"/>
      <c r="D37" s="183"/>
      <c r="E37" s="183"/>
      <c r="F37" s="184"/>
      <c r="G37" s="185"/>
      <c r="H37" s="185"/>
      <c r="I37" s="186"/>
      <c r="J37" s="186"/>
      <c r="K37" s="185"/>
      <c r="L37" s="185"/>
      <c r="M37" s="186"/>
      <c r="N37" s="186"/>
      <c r="O37" s="185"/>
      <c r="P37" s="187"/>
    </row>
    <row r="38" spans="1:12" s="85" customFormat="1" ht="21" customHeight="1">
      <c r="A38" s="89"/>
      <c r="B38" s="78"/>
      <c r="C38" s="78"/>
      <c r="D38" s="78"/>
      <c r="E38" s="78"/>
      <c r="F38" s="90"/>
      <c r="H38" s="91"/>
      <c r="K38" s="88"/>
      <c r="L38" s="88"/>
    </row>
    <row r="39" spans="1:12" s="85" customFormat="1" ht="16.5">
      <c r="A39" s="89"/>
      <c r="B39" s="78"/>
      <c r="C39" s="78"/>
      <c r="D39" s="78"/>
      <c r="E39" s="78"/>
      <c r="F39" s="90"/>
      <c r="K39" s="88"/>
      <c r="L39" s="88"/>
    </row>
    <row r="40" spans="1:12" s="85" customFormat="1" ht="16.5">
      <c r="A40" s="89"/>
      <c r="B40" s="78"/>
      <c r="C40" s="78"/>
      <c r="D40" s="78"/>
      <c r="E40" s="78"/>
      <c r="F40" s="90"/>
      <c r="K40" s="88"/>
      <c r="L40" s="88"/>
    </row>
    <row r="41" spans="1:6" s="85" customFormat="1" ht="16.5">
      <c r="A41" s="89"/>
      <c r="B41" s="78"/>
      <c r="C41" s="78"/>
      <c r="D41" s="78"/>
      <c r="E41" s="78"/>
      <c r="F41" s="90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  <ignoredErrors>
    <ignoredError sqref="N15 O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陳小玨</cp:lastModifiedBy>
  <cp:lastPrinted>2019-04-09T03:42:53Z</cp:lastPrinted>
  <dcterms:created xsi:type="dcterms:W3CDTF">2005-01-20T08:06:46Z</dcterms:created>
  <dcterms:modified xsi:type="dcterms:W3CDTF">2019-04-29T07:38:19Z</dcterms:modified>
  <cp:category/>
  <cp:version/>
  <cp:contentType/>
  <cp:contentStatus/>
</cp:coreProperties>
</file>