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九二一特別二" sheetId="1" r:id="rId1"/>
  </sheets>
  <definedNames>
    <definedName name="_xlnm.Print_Area" localSheetId="0">'九二一特別二'!$A$1:$T$82</definedName>
    <definedName name="_xlnm.Print_Titles" localSheetId="0">'九二一特別二'!$1:$7</definedName>
  </definedNames>
  <calcPr fullCalcOnLoad="1"/>
</workbook>
</file>

<file path=xl/sharedStrings.xml><?xml version="1.0" encoding="utf-8"?>
<sst xmlns="http://schemas.openxmlformats.org/spreadsheetml/2006/main" count="94" uniqueCount="82">
  <si>
    <t>中 央 政 府</t>
  </si>
  <si>
    <t>總 決 算</t>
  </si>
  <si>
    <t>以前年度歲出保</t>
  </si>
  <si>
    <t xml:space="preserve">留轉入數決算表 </t>
  </si>
  <si>
    <t>中  華  民  國</t>
  </si>
  <si>
    <t>單位：新臺幣元</t>
  </si>
  <si>
    <t>年</t>
  </si>
  <si>
    <t>本年度實現數</t>
  </si>
  <si>
    <t>本年度調整數</t>
  </si>
  <si>
    <t>本年度未結清數</t>
  </si>
  <si>
    <t>度</t>
  </si>
  <si>
    <t>款</t>
  </si>
  <si>
    <t>項</t>
  </si>
  <si>
    <t>目</t>
  </si>
  <si>
    <t>節</t>
  </si>
  <si>
    <t>名　　　　　稱</t>
  </si>
  <si>
    <t>保</t>
  </si>
  <si>
    <t>留</t>
  </si>
  <si>
    <t>數</t>
  </si>
  <si>
    <t>保留數</t>
  </si>
  <si>
    <t>別</t>
  </si>
  <si>
    <t>轉入數</t>
  </si>
  <si>
    <t>本年度增減數</t>
  </si>
  <si>
    <t>國債經理</t>
  </si>
  <si>
    <t>國債管理</t>
  </si>
  <si>
    <t>中央政府九二一震災災後</t>
  </si>
  <si>
    <t xml:space="preserve">重建第二期特別決算 </t>
  </si>
  <si>
    <r>
      <t xml:space="preserve">    94  </t>
    </r>
    <r>
      <rPr>
        <sz val="12"/>
        <rFont val="新細明體"/>
        <family val="0"/>
      </rPr>
      <t>年  度</t>
    </r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</si>
  <si>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新細明體"/>
        <family val="0"/>
      </rPr>
      <t>目</t>
    </r>
  </si>
  <si>
    <t>以　　　　前　　　　年　　　　度　　　　轉　　　　入　　　　數</t>
  </si>
  <si>
    <r>
      <t>本年度減免</t>
    </r>
    <r>
      <rPr>
        <sz val="12"/>
        <rFont val="Times New Roman"/>
        <family val="1"/>
      </rPr>
      <t>(</t>
    </r>
    <r>
      <rPr>
        <sz val="12"/>
        <rFont val="新細明體"/>
        <family val="0"/>
      </rPr>
      <t>註銷</t>
    </r>
    <r>
      <rPr>
        <sz val="12"/>
        <rFont val="Times New Roman"/>
        <family val="1"/>
      </rPr>
      <t>)</t>
    </r>
    <r>
      <rPr>
        <sz val="12"/>
        <rFont val="新細明體"/>
        <family val="0"/>
      </rPr>
      <t>數</t>
    </r>
  </si>
  <si>
    <r>
      <t>應　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付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　　　　</t>
    </r>
    <r>
      <rPr>
        <sz val="12"/>
        <rFont val="新細明體"/>
        <family val="0"/>
      </rPr>
      <t>數</t>
    </r>
  </si>
  <si>
    <r>
      <t>應</t>
    </r>
    <r>
      <rPr>
        <sz val="12"/>
        <rFont val="新細明體"/>
        <family val="0"/>
      </rPr>
      <t>付</t>
    </r>
    <r>
      <rPr>
        <sz val="12"/>
        <rFont val="新細明體"/>
        <family val="0"/>
      </rPr>
      <t>數</t>
    </r>
  </si>
  <si>
    <t>保留數</t>
  </si>
  <si>
    <r>
      <t>合</t>
    </r>
    <r>
      <rPr>
        <sz val="12"/>
        <rFont val="Times New Roman"/>
        <family val="1"/>
      </rPr>
      <t xml:space="preserve">          </t>
    </r>
    <r>
      <rPr>
        <sz val="12"/>
        <rFont val="新細明體"/>
        <family val="0"/>
      </rPr>
      <t>計</t>
    </r>
  </si>
  <si>
    <t>轉入數</t>
  </si>
  <si>
    <r>
      <t>合</t>
    </r>
    <r>
      <rPr>
        <b/>
        <sz val="12"/>
        <rFont val="Arial"/>
        <family val="2"/>
      </rPr>
      <t xml:space="preserve">                             </t>
    </r>
    <r>
      <rPr>
        <b/>
        <sz val="12"/>
        <rFont val="新細明體"/>
        <family val="0"/>
      </rPr>
      <t>計</t>
    </r>
  </si>
  <si>
    <t>行政院主管</t>
  </si>
  <si>
    <r>
      <t>行政院</t>
    </r>
    <r>
      <rPr>
        <b/>
        <sz val="12"/>
        <rFont val="Times New Roman"/>
        <family val="1"/>
      </rPr>
      <t>(</t>
    </r>
    <r>
      <rPr>
        <b/>
        <sz val="12"/>
        <rFont val="細明體"/>
        <family val="3"/>
      </rPr>
      <t>九二一震災災後重建推動委員會</t>
    </r>
    <r>
      <rPr>
        <b/>
        <sz val="12"/>
        <rFont val="Times New Roman"/>
        <family val="1"/>
      </rPr>
      <t>)</t>
    </r>
  </si>
  <si>
    <r>
      <t xml:space="preserve">    </t>
    </r>
    <r>
      <rPr>
        <sz val="12"/>
        <rFont val="新細明體"/>
        <family val="0"/>
      </rPr>
      <t xml:space="preserve"> </t>
    </r>
    <r>
      <rPr>
        <sz val="12"/>
        <rFont val="細明體"/>
        <family val="3"/>
      </rPr>
      <t>社區發展支出</t>
    </r>
  </si>
  <si>
    <t>九二一震災社區重建更新基金</t>
  </si>
  <si>
    <r>
      <t xml:space="preserve">   </t>
    </r>
    <r>
      <rPr>
        <b/>
        <sz val="12"/>
        <rFont val="細明體"/>
        <family val="3"/>
      </rPr>
      <t>公共工程委員會</t>
    </r>
  </si>
  <si>
    <r>
      <t xml:space="preserve">     </t>
    </r>
    <r>
      <rPr>
        <sz val="12"/>
        <rFont val="細明體"/>
        <family val="3"/>
      </rPr>
      <t>社區發展支出</t>
    </r>
  </si>
  <si>
    <t>危險建築物拆除</t>
  </si>
  <si>
    <t>財政部主管</t>
  </si>
  <si>
    <r>
      <t xml:space="preserve">   </t>
    </r>
    <r>
      <rPr>
        <b/>
        <sz val="12"/>
        <rFont val="細明體"/>
        <family val="3"/>
      </rPr>
      <t>國庫署</t>
    </r>
  </si>
  <si>
    <r>
      <t xml:space="preserve">     </t>
    </r>
    <r>
      <rPr>
        <sz val="12"/>
        <rFont val="細明體"/>
        <family val="3"/>
      </rPr>
      <t>財務支出</t>
    </r>
  </si>
  <si>
    <t>教育部主管</t>
  </si>
  <si>
    <r>
      <t xml:space="preserve">   </t>
    </r>
    <r>
      <rPr>
        <b/>
        <sz val="12"/>
        <rFont val="細明體"/>
        <family val="3"/>
      </rPr>
      <t>教育部</t>
    </r>
  </si>
  <si>
    <r>
      <t xml:space="preserve">     </t>
    </r>
    <r>
      <rPr>
        <sz val="12"/>
        <rFont val="細明體"/>
        <family val="3"/>
      </rPr>
      <t>教育支出</t>
    </r>
  </si>
  <si>
    <t>公共建設—災後校園建物安全補強與復建及充實教學設備</t>
  </si>
  <si>
    <t>公共建設—縮短城鄉差距重建區數位機會推動試辦計畫</t>
  </si>
  <si>
    <r>
      <t xml:space="preserve">     </t>
    </r>
    <r>
      <rPr>
        <sz val="12"/>
        <rFont val="細明體"/>
        <family val="3"/>
      </rPr>
      <t>文化支出</t>
    </r>
  </si>
  <si>
    <t>公共建設—災後社教機構之復建及籌建</t>
  </si>
  <si>
    <t>經濟部主管</t>
  </si>
  <si>
    <r>
      <t xml:space="preserve">   </t>
    </r>
    <r>
      <rPr>
        <b/>
        <sz val="12"/>
        <rFont val="細明體"/>
        <family val="3"/>
      </rPr>
      <t>水資源局及所屬</t>
    </r>
  </si>
  <si>
    <r>
      <t xml:space="preserve">     </t>
    </r>
    <r>
      <rPr>
        <sz val="12"/>
        <rFont val="細明體"/>
        <family val="3"/>
      </rPr>
      <t>農業支出</t>
    </r>
  </si>
  <si>
    <t>水利設施重建</t>
  </si>
  <si>
    <t>交通部主管</t>
  </si>
  <si>
    <r>
      <t xml:space="preserve">   </t>
    </r>
    <r>
      <rPr>
        <b/>
        <sz val="12"/>
        <rFont val="細明體"/>
        <family val="3"/>
      </rPr>
      <t>公路總局及所屬</t>
    </r>
  </si>
  <si>
    <r>
      <t xml:space="preserve">     </t>
    </r>
    <r>
      <rPr>
        <sz val="12"/>
        <rFont val="新細明體"/>
        <family val="0"/>
      </rPr>
      <t>交通支出</t>
    </r>
  </si>
  <si>
    <t>災損道路復建計畫</t>
  </si>
  <si>
    <t>農業委員會主管</t>
  </si>
  <si>
    <r>
      <t xml:space="preserve">   </t>
    </r>
    <r>
      <rPr>
        <b/>
        <sz val="12"/>
        <rFont val="細明體"/>
        <family val="3"/>
      </rPr>
      <t>農業委員會</t>
    </r>
  </si>
  <si>
    <t>農業發展</t>
  </si>
  <si>
    <t>省市地方政府</t>
  </si>
  <si>
    <r>
      <t xml:space="preserve">   </t>
    </r>
    <r>
      <rPr>
        <b/>
        <sz val="12"/>
        <rFont val="細明體"/>
        <family val="3"/>
      </rPr>
      <t>補助台灣省各縣市政府</t>
    </r>
  </si>
  <si>
    <r>
      <t xml:space="preserve">     </t>
    </r>
    <r>
      <rPr>
        <sz val="12"/>
        <rFont val="細明體"/>
        <family val="3"/>
      </rPr>
      <t>民政支出</t>
    </r>
  </si>
  <si>
    <t>台灣省各縣市民政補助</t>
  </si>
  <si>
    <t>台灣省各縣市教育補助</t>
  </si>
  <si>
    <t>台灣省各縣市文化補助</t>
  </si>
  <si>
    <t>台灣省各縣市農業補助</t>
  </si>
  <si>
    <r>
      <t xml:space="preserve">     </t>
    </r>
    <r>
      <rPr>
        <sz val="12"/>
        <rFont val="細明體"/>
        <family val="3"/>
      </rPr>
      <t>交通支出</t>
    </r>
  </si>
  <si>
    <t>台灣省各縣市交通補助</t>
  </si>
  <si>
    <r>
      <t xml:space="preserve">     </t>
    </r>
    <r>
      <rPr>
        <sz val="12"/>
        <rFont val="細明體"/>
        <family val="3"/>
      </rPr>
      <t>其他經濟服務支出</t>
    </r>
  </si>
  <si>
    <t>台灣省各縣市其他經濟服務補助</t>
  </si>
  <si>
    <r>
      <t xml:space="preserve">     </t>
    </r>
    <r>
      <rPr>
        <sz val="12"/>
        <rFont val="細明體"/>
        <family val="3"/>
      </rPr>
      <t>福利服務支出</t>
    </r>
  </si>
  <si>
    <t>台灣省各縣市福利服務補助</t>
  </si>
  <si>
    <r>
      <t xml:space="preserve">     </t>
    </r>
    <r>
      <rPr>
        <sz val="12"/>
        <rFont val="細明體"/>
        <family val="3"/>
      </rPr>
      <t>環境保護支出</t>
    </r>
  </si>
  <si>
    <t>台灣省各縣市環境保護補助</t>
  </si>
  <si>
    <t>台灣省各縣市社區發展補助</t>
  </si>
  <si>
    <t>預備金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</si>
</sst>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#,##0;\-#,##0,&quot;-&quot;"/>
    <numFmt numFmtId="178" formatCode="_-* #,##0.00_-;\-* #,##0.00_-;_-* &quot;-&quot;\ _-;_-@_-"/>
    <numFmt numFmtId="179" formatCode="_-* #,##0.00\-;\-* #,##0.00_-;_-* &quot;-&quot;\ _-;_-@_-"/>
    <numFmt numFmtId="180" formatCode="_-* #,##0.00;\-* #,##0.00_-;_-* &quot;-&quot;\ _-;_-@_-"/>
    <numFmt numFmtId="181" formatCode="_-* #,##0.00;\-* #,##0.00\-;_-* &quot;-&quot;\ _-;_-@_-"/>
    <numFmt numFmtId="182" formatCode="_-* #,##0.00;\-* #,##0.00_;_-* &quot;-&quot;\ _-;_-@_-"/>
    <numFmt numFmtId="183" formatCode="_-* #,##0.00\ ;\-* #,##0.00_-;_-* &quot;-&quot;\ _-;_-@_-"/>
    <numFmt numFmtId="184" formatCode="#,##0_);[Red]\(#,##0\)"/>
    <numFmt numFmtId="185" formatCode="_-* #,##0.00"/>
    <numFmt numFmtId="186" formatCode="_-\ #,##0.00_-;\-\ #,##0.00_-;_-* &quot;-&quot;??_-;_-@_-"/>
    <numFmt numFmtId="187" formatCode="_-\ #,##0.00\-;\-\ #,##0.00\-;_-* &quot;-&quot;??_-;_-@_-"/>
    <numFmt numFmtId="188" formatCode="_-\ #,##0.00_;\-\ ###0.00_;_-* &quot;-&quot;??_-;_-@_-"/>
    <numFmt numFmtId="189" formatCode="0.00_);[Red]\(0.00\)"/>
    <numFmt numFmtId="190" formatCode="0.00_ "/>
  </numFmts>
  <fonts count="22">
    <font>
      <sz val="12"/>
      <name val="新細明體"/>
      <family val="0"/>
    </font>
    <font>
      <sz val="12"/>
      <color indexed="9"/>
      <name val="Times New Roman"/>
      <family val="1"/>
    </font>
    <font>
      <b/>
      <u val="single"/>
      <sz val="14"/>
      <name val="新細明體"/>
      <family val="1"/>
    </font>
    <font>
      <b/>
      <sz val="14"/>
      <name val="新細明體"/>
      <family val="1"/>
    </font>
    <font>
      <b/>
      <u val="single"/>
      <sz val="18"/>
      <name val="新細明體"/>
      <family val="1"/>
    </font>
    <font>
      <b/>
      <sz val="18"/>
      <name val="新細明體"/>
      <family val="1"/>
    </font>
    <font>
      <sz val="11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0"/>
      <name val="新細明體"/>
      <family val="1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新細明體"/>
      <family val="0"/>
    </font>
    <font>
      <b/>
      <sz val="12"/>
      <name val="細明體"/>
      <family val="3"/>
    </font>
    <font>
      <b/>
      <sz val="14"/>
      <name val="標楷體"/>
      <family val="4"/>
    </font>
    <font>
      <sz val="9"/>
      <name val="細明體"/>
      <family val="3"/>
    </font>
    <font>
      <b/>
      <sz val="9"/>
      <name val="新細明體"/>
      <family val="1"/>
    </font>
    <font>
      <b/>
      <sz val="10"/>
      <name val="細明體"/>
      <family val="3"/>
    </font>
    <font>
      <b/>
      <sz val="12"/>
      <name val="Times New Roman"/>
      <family val="1"/>
    </font>
    <font>
      <sz val="12"/>
      <name val="細明體"/>
      <family val="3"/>
    </font>
    <font>
      <sz val="9"/>
      <name val="Arial"/>
      <family val="2"/>
    </font>
    <font>
      <b/>
      <sz val="10"/>
      <name val="新細明體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3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6" xfId="0" applyFont="1" applyBorder="1" applyAlignment="1">
      <alignment horizontal="center" vertical="top" wrapText="1"/>
    </xf>
    <xf numFmtId="43" fontId="10" fillId="0" borderId="17" xfId="0" applyNumberFormat="1" applyFont="1" applyBorder="1" applyAlignment="1">
      <alignment/>
    </xf>
    <xf numFmtId="178" fontId="10" fillId="0" borderId="17" xfId="0" applyNumberFormat="1" applyFont="1" applyBorder="1" applyAlignment="1">
      <alignment horizontal="right" vertical="center"/>
    </xf>
    <xf numFmtId="43" fontId="10" fillId="0" borderId="18" xfId="0" applyNumberFormat="1" applyFont="1" applyBorder="1" applyAlignment="1">
      <alignment/>
    </xf>
    <xf numFmtId="43" fontId="10" fillId="0" borderId="1" xfId="0" applyNumberFormat="1" applyFont="1" applyBorder="1" applyAlignment="1">
      <alignment/>
    </xf>
    <xf numFmtId="176" fontId="10" fillId="0" borderId="17" xfId="0" applyNumberFormat="1" applyFont="1" applyBorder="1" applyAlignment="1">
      <alignment/>
    </xf>
    <xf numFmtId="43" fontId="10" fillId="0" borderId="19" xfId="0" applyNumberFormat="1" applyFont="1" applyBorder="1" applyAlignment="1">
      <alignment/>
    </xf>
    <xf numFmtId="0" fontId="9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78" fontId="10" fillId="0" borderId="6" xfId="0" applyNumberFormat="1" applyFont="1" applyBorder="1" applyAlignment="1">
      <alignment horizontal="right" vertical="center"/>
    </xf>
    <xf numFmtId="178" fontId="10" fillId="0" borderId="20" xfId="0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3" fillId="0" borderId="6" xfId="0" applyFont="1" applyBorder="1" applyAlignment="1">
      <alignment horizontal="left" vertical="top" wrapText="1" indent="1"/>
    </xf>
    <xf numFmtId="0" fontId="0" fillId="0" borderId="6" xfId="0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178" fontId="20" fillId="0" borderId="17" xfId="0" applyNumberFormat="1" applyFont="1" applyBorder="1" applyAlignment="1">
      <alignment horizontal="right" vertical="center"/>
    </xf>
    <xf numFmtId="178" fontId="20" fillId="0" borderId="6" xfId="0" applyNumberFormat="1" applyFont="1" applyBorder="1" applyAlignment="1">
      <alignment horizontal="right" vertical="center"/>
    </xf>
    <xf numFmtId="178" fontId="20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top"/>
    </xf>
    <xf numFmtId="0" fontId="19" fillId="0" borderId="6" xfId="0" applyFont="1" applyBorder="1" applyAlignment="1">
      <alignment horizontal="left" vertical="top" wrapText="1" indent="3"/>
    </xf>
    <xf numFmtId="0" fontId="2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6" xfId="0" applyBorder="1" applyAlignment="1">
      <alignment horizontal="left" vertical="center"/>
    </xf>
    <xf numFmtId="0" fontId="0" fillId="0" borderId="0" xfId="0" applyAlignment="1">
      <alignment vertical="center"/>
    </xf>
    <xf numFmtId="0" fontId="19" fillId="0" borderId="6" xfId="0" applyFont="1" applyBorder="1" applyAlignment="1">
      <alignment horizontal="left" vertical="center" wrapText="1" indent="3"/>
    </xf>
    <xf numFmtId="0" fontId="12" fillId="0" borderId="6" xfId="0" applyFont="1" applyBorder="1" applyAlignment="1">
      <alignment/>
    </xf>
    <xf numFmtId="0" fontId="12" fillId="0" borderId="0" xfId="0" applyFont="1" applyAlignment="1">
      <alignment/>
    </xf>
    <xf numFmtId="0" fontId="0" fillId="0" borderId="6" xfId="0" applyBorder="1" applyAlignment="1">
      <alignment/>
    </xf>
    <xf numFmtId="0" fontId="12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176" fontId="10" fillId="0" borderId="17" xfId="0" applyNumberFormat="1" applyFont="1" applyBorder="1" applyAlignment="1">
      <alignment horizontal="right" vertical="center"/>
    </xf>
    <xf numFmtId="176" fontId="20" fillId="0" borderId="17" xfId="0" applyNumberFormat="1" applyFont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78" fontId="20" fillId="0" borderId="15" xfId="0" applyNumberFormat="1" applyFont="1" applyBorder="1" applyAlignment="1">
      <alignment horizontal="right" vertical="center"/>
    </xf>
    <xf numFmtId="178" fontId="20" fillId="0" borderId="14" xfId="0" applyNumberFormat="1" applyFont="1" applyBorder="1" applyAlignment="1">
      <alignment horizontal="right" vertical="center"/>
    </xf>
    <xf numFmtId="176" fontId="20" fillId="0" borderId="15" xfId="0" applyNumberFormat="1" applyFont="1" applyBorder="1" applyAlignment="1">
      <alignment horizontal="right" vertical="center"/>
    </xf>
    <xf numFmtId="178" fontId="20" fillId="0" borderId="16" xfId="0" applyNumberFormat="1" applyFont="1" applyBorder="1" applyAlignment="1">
      <alignment horizontal="right" vertical="center"/>
    </xf>
    <xf numFmtId="0" fontId="0" fillId="0" borderId="21" xfId="0" applyBorder="1" applyAlignment="1">
      <alignment/>
    </xf>
    <xf numFmtId="0" fontId="14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8" fillId="0" borderId="17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8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zoomScaleSheetLayoutView="75" workbookViewId="0" topLeftCell="E1">
      <selection activeCell="K57" sqref="K57"/>
    </sheetView>
  </sheetViews>
  <sheetFormatPr defaultColWidth="9.00390625" defaultRowHeight="16.5"/>
  <cols>
    <col min="1" max="1" width="2.375" style="0" customWidth="1"/>
    <col min="2" max="2" width="2.75390625" style="0" customWidth="1"/>
    <col min="3" max="3" width="2.50390625" style="0" customWidth="1"/>
    <col min="4" max="4" width="2.625" style="0" customWidth="1"/>
    <col min="5" max="5" width="2.50390625" style="0" customWidth="1"/>
    <col min="6" max="6" width="29.375" style="96" customWidth="1"/>
    <col min="7" max="7" width="14.125" style="96" bestFit="1" customWidth="1"/>
    <col min="8" max="8" width="11.50390625" style="96" customWidth="1"/>
    <col min="9" max="9" width="12.625" style="0" customWidth="1"/>
    <col min="10" max="10" width="14.625" style="0" customWidth="1"/>
    <col min="11" max="11" width="12.75390625" style="0" customWidth="1"/>
    <col min="12" max="12" width="14.625" style="0" customWidth="1"/>
    <col min="13" max="13" width="13.125" style="0" customWidth="1"/>
    <col min="14" max="14" width="14.00390625" style="0" customWidth="1"/>
    <col min="15" max="15" width="15.125" style="0" customWidth="1"/>
    <col min="16" max="16" width="15.125" style="0" bestFit="1" customWidth="1"/>
    <col min="17" max="19" width="13.75390625" style="0" bestFit="1" customWidth="1"/>
    <col min="20" max="20" width="16.00390625" style="0" bestFit="1" customWidth="1"/>
  </cols>
  <sheetData>
    <row r="1" spans="1:13" s="5" customFormat="1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 t="s">
        <v>0</v>
      </c>
      <c r="M1" s="4" t="s">
        <v>1</v>
      </c>
    </row>
    <row r="2" spans="1:13" s="7" customFormat="1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" t="s">
        <v>25</v>
      </c>
      <c r="M2" s="4" t="s">
        <v>26</v>
      </c>
    </row>
    <row r="3" spans="1:13" s="7" customFormat="1" ht="25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3" t="s">
        <v>2</v>
      </c>
      <c r="M3" s="4" t="s">
        <v>3</v>
      </c>
    </row>
    <row r="4" spans="5:20" s="8" customFormat="1" ht="16.5" customHeight="1" thickBot="1">
      <c r="E4" s="9"/>
      <c r="I4" s="10"/>
      <c r="J4" s="10"/>
      <c r="K4" s="10"/>
      <c r="L4" s="11" t="s">
        <v>4</v>
      </c>
      <c r="M4" s="12" t="s">
        <v>27</v>
      </c>
      <c r="T4" s="11" t="s">
        <v>5</v>
      </c>
    </row>
    <row r="5" spans="1:20" ht="20.25" customHeight="1">
      <c r="A5" s="13" t="s">
        <v>6</v>
      </c>
      <c r="B5" s="14" t="s">
        <v>28</v>
      </c>
      <c r="C5" s="14"/>
      <c r="D5" s="14"/>
      <c r="E5" s="14"/>
      <c r="F5" s="14"/>
      <c r="G5" s="15" t="s">
        <v>29</v>
      </c>
      <c r="H5" s="16"/>
      <c r="I5" s="16"/>
      <c r="J5" s="16"/>
      <c r="K5" s="16"/>
      <c r="L5" s="17"/>
      <c r="M5" s="18" t="s">
        <v>30</v>
      </c>
      <c r="N5" s="19"/>
      <c r="O5" s="20" t="s">
        <v>7</v>
      </c>
      <c r="P5" s="19"/>
      <c r="Q5" s="20" t="s">
        <v>8</v>
      </c>
      <c r="R5" s="19"/>
      <c r="S5" s="20" t="s">
        <v>9</v>
      </c>
      <c r="T5" s="18"/>
    </row>
    <row r="6" spans="1:20" s="30" customFormat="1" ht="19.5" customHeight="1">
      <c r="A6" s="21" t="s">
        <v>10</v>
      </c>
      <c r="B6" s="22" t="s">
        <v>11</v>
      </c>
      <c r="C6" s="22" t="s">
        <v>12</v>
      </c>
      <c r="D6" s="22" t="s">
        <v>13</v>
      </c>
      <c r="E6" s="22" t="s">
        <v>14</v>
      </c>
      <c r="F6" s="23" t="s">
        <v>15</v>
      </c>
      <c r="G6" s="24" t="s">
        <v>31</v>
      </c>
      <c r="H6" s="24"/>
      <c r="I6" s="24"/>
      <c r="J6" s="25" t="s">
        <v>16</v>
      </c>
      <c r="K6" s="26" t="s">
        <v>17</v>
      </c>
      <c r="L6" s="27" t="s">
        <v>18</v>
      </c>
      <c r="M6" s="28" t="s">
        <v>32</v>
      </c>
      <c r="N6" s="23" t="s">
        <v>19</v>
      </c>
      <c r="O6" s="23" t="s">
        <v>32</v>
      </c>
      <c r="P6" s="23" t="s">
        <v>33</v>
      </c>
      <c r="Q6" s="23" t="s">
        <v>32</v>
      </c>
      <c r="R6" s="23" t="s">
        <v>19</v>
      </c>
      <c r="S6" s="23" t="s">
        <v>32</v>
      </c>
      <c r="T6" s="29" t="s">
        <v>33</v>
      </c>
    </row>
    <row r="7" spans="1:20" ht="21" customHeight="1" thickBot="1">
      <c r="A7" s="31" t="s">
        <v>20</v>
      </c>
      <c r="B7" s="32"/>
      <c r="C7" s="32"/>
      <c r="D7" s="32"/>
      <c r="E7" s="32"/>
      <c r="F7" s="33"/>
      <c r="G7" s="34" t="s">
        <v>21</v>
      </c>
      <c r="H7" s="35" t="s">
        <v>22</v>
      </c>
      <c r="I7" s="34" t="s">
        <v>34</v>
      </c>
      <c r="J7" s="34" t="s">
        <v>35</v>
      </c>
      <c r="K7" s="35" t="s">
        <v>22</v>
      </c>
      <c r="L7" s="34" t="s">
        <v>34</v>
      </c>
      <c r="M7" s="36"/>
      <c r="N7" s="33"/>
      <c r="O7" s="33"/>
      <c r="P7" s="33"/>
      <c r="Q7" s="33"/>
      <c r="R7" s="33"/>
      <c r="S7" s="33"/>
      <c r="T7" s="37"/>
    </row>
    <row r="8" spans="2:20" s="38" customFormat="1" ht="16.5" customHeight="1">
      <c r="B8" s="39"/>
      <c r="C8" s="39"/>
      <c r="D8" s="39"/>
      <c r="E8" s="39"/>
      <c r="F8" s="40" t="s">
        <v>36</v>
      </c>
      <c r="G8" s="41">
        <f>G9+G13+G16+G21+G28+G32+G36+G40+G60</f>
        <v>134820868</v>
      </c>
      <c r="H8" s="42">
        <f>H9+H13+H16+H21+H28+H32+H36+H40+H60</f>
        <v>0</v>
      </c>
      <c r="I8" s="41">
        <f>I9+I13+I16+I21+I28+I32+I36+I40+I60</f>
        <v>134820868</v>
      </c>
      <c r="J8" s="41">
        <f aca="true" t="shared" si="0" ref="J8:T8">J9+J16+J21+J28+J32+J36+J40+J60</f>
        <v>5141826054</v>
      </c>
      <c r="K8" s="42">
        <f t="shared" si="0"/>
        <v>0</v>
      </c>
      <c r="L8" s="43">
        <f t="shared" si="0"/>
        <v>5141826054</v>
      </c>
      <c r="M8" s="44">
        <f t="shared" si="0"/>
        <v>5253796</v>
      </c>
      <c r="N8" s="41">
        <f t="shared" si="0"/>
        <v>1718661097</v>
      </c>
      <c r="O8" s="41">
        <f t="shared" si="0"/>
        <v>119383954</v>
      </c>
      <c r="P8" s="41">
        <f t="shared" si="0"/>
        <v>1657154389</v>
      </c>
      <c r="Q8" s="41">
        <f t="shared" si="0"/>
        <v>52345190</v>
      </c>
      <c r="R8" s="45">
        <f t="shared" si="0"/>
        <v>-52345190</v>
      </c>
      <c r="S8" s="41">
        <f t="shared" si="0"/>
        <v>62528308</v>
      </c>
      <c r="T8" s="46">
        <f t="shared" si="0"/>
        <v>1713665378</v>
      </c>
    </row>
    <row r="9" spans="1:20" s="53" customFormat="1" ht="21.75" customHeight="1">
      <c r="A9" s="47">
        <v>90</v>
      </c>
      <c r="B9" s="48">
        <v>1</v>
      </c>
      <c r="C9" s="48"/>
      <c r="D9" s="49"/>
      <c r="E9" s="49"/>
      <c r="F9" s="50" t="s">
        <v>37</v>
      </c>
      <c r="G9" s="42">
        <v>0</v>
      </c>
      <c r="H9" s="42">
        <v>0</v>
      </c>
      <c r="I9" s="42">
        <v>0</v>
      </c>
      <c r="J9" s="42">
        <f aca="true" t="shared" si="1" ref="J9:T9">J10+J13</f>
        <v>1544243003</v>
      </c>
      <c r="K9" s="42">
        <f t="shared" si="1"/>
        <v>0</v>
      </c>
      <c r="L9" s="42">
        <f t="shared" si="1"/>
        <v>1544243003</v>
      </c>
      <c r="M9" s="51">
        <f t="shared" si="1"/>
        <v>0</v>
      </c>
      <c r="N9" s="42">
        <f t="shared" si="1"/>
        <v>1544078650</v>
      </c>
      <c r="O9" s="42">
        <f t="shared" si="1"/>
        <v>0</v>
      </c>
      <c r="P9" s="42">
        <f t="shared" si="1"/>
        <v>164353</v>
      </c>
      <c r="Q9" s="42">
        <f t="shared" si="1"/>
        <v>0</v>
      </c>
      <c r="R9" s="42">
        <f t="shared" si="1"/>
        <v>0</v>
      </c>
      <c r="S9" s="42">
        <f t="shared" si="1"/>
        <v>0</v>
      </c>
      <c r="T9" s="52">
        <f t="shared" si="1"/>
        <v>0</v>
      </c>
    </row>
    <row r="10" spans="1:20" s="53" customFormat="1" ht="39" customHeight="1">
      <c r="A10" s="54"/>
      <c r="B10" s="48"/>
      <c r="C10" s="55">
        <v>1</v>
      </c>
      <c r="D10" s="56"/>
      <c r="E10" s="56"/>
      <c r="F10" s="57" t="s">
        <v>38</v>
      </c>
      <c r="G10" s="42">
        <v>0</v>
      </c>
      <c r="H10" s="42">
        <v>0</v>
      </c>
      <c r="I10" s="42">
        <v>0</v>
      </c>
      <c r="J10" s="42">
        <f>J11</f>
        <v>1541973400</v>
      </c>
      <c r="K10" s="42">
        <f>K11</f>
        <v>0</v>
      </c>
      <c r="L10" s="42">
        <f>J10+K10</f>
        <v>1541973400</v>
      </c>
      <c r="M10" s="51">
        <f aca="true" t="shared" si="2" ref="M10:T10">M11</f>
        <v>0</v>
      </c>
      <c r="N10" s="42">
        <f t="shared" si="2"/>
        <v>1541973400</v>
      </c>
      <c r="O10" s="42">
        <f t="shared" si="2"/>
        <v>0</v>
      </c>
      <c r="P10" s="42">
        <f t="shared" si="2"/>
        <v>0</v>
      </c>
      <c r="Q10" s="42">
        <f t="shared" si="2"/>
        <v>0</v>
      </c>
      <c r="R10" s="42">
        <f t="shared" si="2"/>
        <v>0</v>
      </c>
      <c r="S10" s="42">
        <f t="shared" si="2"/>
        <v>0</v>
      </c>
      <c r="T10" s="52">
        <f t="shared" si="2"/>
        <v>0</v>
      </c>
    </row>
    <row r="11" spans="1:20" s="63" customFormat="1" ht="27" customHeight="1">
      <c r="A11" s="47"/>
      <c r="B11" s="48"/>
      <c r="C11" s="48"/>
      <c r="D11" s="58"/>
      <c r="E11" s="58"/>
      <c r="F11" s="59" t="s">
        <v>39</v>
      </c>
      <c r="G11" s="60">
        <v>0</v>
      </c>
      <c r="H11" s="42">
        <v>0</v>
      </c>
      <c r="I11" s="60">
        <v>0</v>
      </c>
      <c r="J11" s="60">
        <f>J12</f>
        <v>1541973400</v>
      </c>
      <c r="K11" s="60">
        <f>SUM(K12:K12)</f>
        <v>0</v>
      </c>
      <c r="L11" s="60">
        <f>J11+K11</f>
        <v>1541973400</v>
      </c>
      <c r="M11" s="61">
        <f>M12</f>
        <v>0</v>
      </c>
      <c r="N11" s="60">
        <f>N12</f>
        <v>1541973400</v>
      </c>
      <c r="O11" s="60">
        <f>SUM(O12:O12)</f>
        <v>0</v>
      </c>
      <c r="P11" s="60">
        <f>P12</f>
        <v>0</v>
      </c>
      <c r="Q11" s="60">
        <f>SUM(Q12:Q12)</f>
        <v>0</v>
      </c>
      <c r="R11" s="60">
        <f>SUM(R12:R12)</f>
        <v>0</v>
      </c>
      <c r="S11" s="60">
        <f>I11-M11-O11+Q11</f>
        <v>0</v>
      </c>
      <c r="T11" s="62">
        <f>L11-N11-P11+R11</f>
        <v>0</v>
      </c>
    </row>
    <row r="12" spans="1:20" s="63" customFormat="1" ht="40.5" customHeight="1">
      <c r="A12" s="47"/>
      <c r="B12" s="48"/>
      <c r="C12" s="48"/>
      <c r="D12" s="64">
        <v>1</v>
      </c>
      <c r="E12" s="64"/>
      <c r="F12" s="65" t="s">
        <v>40</v>
      </c>
      <c r="G12" s="60">
        <v>0</v>
      </c>
      <c r="H12" s="42">
        <v>0</v>
      </c>
      <c r="I12" s="60">
        <v>0</v>
      </c>
      <c r="J12" s="60">
        <v>1541973400</v>
      </c>
      <c r="K12" s="60">
        <v>0</v>
      </c>
      <c r="L12" s="60">
        <f>J12+K12</f>
        <v>1541973400</v>
      </c>
      <c r="M12" s="61">
        <v>0</v>
      </c>
      <c r="N12" s="60">
        <v>1541973400</v>
      </c>
      <c r="O12" s="60">
        <v>0</v>
      </c>
      <c r="P12" s="60">
        <v>0</v>
      </c>
      <c r="Q12" s="60">
        <v>0</v>
      </c>
      <c r="R12" s="60">
        <v>0</v>
      </c>
      <c r="S12" s="60">
        <f>I12-M12-O12+Q12</f>
        <v>0</v>
      </c>
      <c r="T12" s="62">
        <f>L12-N12-P12+R12</f>
        <v>0</v>
      </c>
    </row>
    <row r="13" spans="1:20" s="70" customFormat="1" ht="24.75" customHeight="1">
      <c r="A13" s="66"/>
      <c r="B13" s="67"/>
      <c r="C13" s="67">
        <v>5</v>
      </c>
      <c r="D13" s="68"/>
      <c r="E13" s="68"/>
      <c r="F13" s="69" t="s">
        <v>41</v>
      </c>
      <c r="G13" s="42">
        <v>0</v>
      </c>
      <c r="H13" s="42">
        <v>0</v>
      </c>
      <c r="I13" s="42">
        <v>0</v>
      </c>
      <c r="J13" s="42">
        <f aca="true" t="shared" si="3" ref="J13:L14">J14</f>
        <v>2269603</v>
      </c>
      <c r="K13" s="42">
        <f t="shared" si="3"/>
        <v>0</v>
      </c>
      <c r="L13" s="42">
        <f t="shared" si="3"/>
        <v>2269603</v>
      </c>
      <c r="M13" s="51">
        <v>0</v>
      </c>
      <c r="N13" s="42">
        <f aca="true" t="shared" si="4" ref="N13:P14">N14</f>
        <v>2105250</v>
      </c>
      <c r="O13" s="42">
        <f t="shared" si="4"/>
        <v>0</v>
      </c>
      <c r="P13" s="42">
        <f t="shared" si="4"/>
        <v>164353</v>
      </c>
      <c r="Q13" s="42">
        <v>0</v>
      </c>
      <c r="R13" s="42">
        <v>0</v>
      </c>
      <c r="S13" s="42">
        <f>I13-M13-O13+Q13</f>
        <v>0</v>
      </c>
      <c r="T13" s="52">
        <f aca="true" t="shared" si="5" ref="T13:T32">L13-N13-P13+R13</f>
        <v>0</v>
      </c>
    </row>
    <row r="14" spans="1:20" s="72" customFormat="1" ht="26.25" customHeight="1">
      <c r="A14" s="47"/>
      <c r="B14" s="67"/>
      <c r="C14" s="67"/>
      <c r="D14" s="67"/>
      <c r="E14" s="67"/>
      <c r="F14" s="71" t="s">
        <v>42</v>
      </c>
      <c r="G14" s="60">
        <v>0</v>
      </c>
      <c r="H14" s="42">
        <v>0</v>
      </c>
      <c r="I14" s="60">
        <v>0</v>
      </c>
      <c r="J14" s="60">
        <f t="shared" si="3"/>
        <v>2269603</v>
      </c>
      <c r="K14" s="60">
        <f t="shared" si="3"/>
        <v>0</v>
      </c>
      <c r="L14" s="60">
        <f t="shared" si="3"/>
        <v>2269603</v>
      </c>
      <c r="M14" s="61">
        <v>0</v>
      </c>
      <c r="N14" s="60">
        <f t="shared" si="4"/>
        <v>2105250</v>
      </c>
      <c r="O14" s="60">
        <f t="shared" si="4"/>
        <v>0</v>
      </c>
      <c r="P14" s="60">
        <f t="shared" si="4"/>
        <v>164353</v>
      </c>
      <c r="Q14" s="60">
        <v>0</v>
      </c>
      <c r="R14" s="60">
        <v>0</v>
      </c>
      <c r="S14" s="60">
        <f>I14-M14-O14+Q14</f>
        <v>0</v>
      </c>
      <c r="T14" s="62">
        <f t="shared" si="5"/>
        <v>0</v>
      </c>
    </row>
    <row r="15" spans="1:20" s="72" customFormat="1" ht="27" customHeight="1">
      <c r="A15" s="47"/>
      <c r="B15" s="58"/>
      <c r="C15" s="58"/>
      <c r="D15" s="58">
        <v>1</v>
      </c>
      <c r="E15" s="58"/>
      <c r="F15" s="73" t="s">
        <v>43</v>
      </c>
      <c r="G15" s="60">
        <v>0</v>
      </c>
      <c r="H15" s="42">
        <v>0</v>
      </c>
      <c r="I15" s="60">
        <v>0</v>
      </c>
      <c r="J15" s="60">
        <v>2269603</v>
      </c>
      <c r="K15" s="60">
        <v>0</v>
      </c>
      <c r="L15" s="60">
        <f>J15+K15</f>
        <v>2269603</v>
      </c>
      <c r="M15" s="61">
        <v>0</v>
      </c>
      <c r="N15" s="60">
        <v>2105250</v>
      </c>
      <c r="O15" s="60">
        <v>0</v>
      </c>
      <c r="P15" s="60">
        <v>164353</v>
      </c>
      <c r="Q15" s="60">
        <v>0</v>
      </c>
      <c r="R15" s="60">
        <v>0</v>
      </c>
      <c r="S15" s="60">
        <f>I15-M15-O15+Q15</f>
        <v>0</v>
      </c>
      <c r="T15" s="62">
        <f t="shared" si="5"/>
        <v>0</v>
      </c>
    </row>
    <row r="16" spans="1:20" s="75" customFormat="1" ht="19.5">
      <c r="A16" s="74"/>
      <c r="B16" s="48">
        <v>3</v>
      </c>
      <c r="C16" s="49"/>
      <c r="D16" s="49"/>
      <c r="E16" s="49"/>
      <c r="F16" s="50" t="s">
        <v>44</v>
      </c>
      <c r="G16" s="42">
        <v>0</v>
      </c>
      <c r="H16" s="42">
        <v>0</v>
      </c>
      <c r="I16" s="42">
        <v>0</v>
      </c>
      <c r="J16" s="42">
        <f>J17</f>
        <v>2224871</v>
      </c>
      <c r="K16" s="42">
        <f>K17</f>
        <v>0</v>
      </c>
      <c r="L16" s="42">
        <f>L17</f>
        <v>2224871</v>
      </c>
      <c r="M16" s="51">
        <f>M17</f>
        <v>0</v>
      </c>
      <c r="N16" s="42">
        <f>N17</f>
        <v>1723340</v>
      </c>
      <c r="O16" s="42">
        <v>0</v>
      </c>
      <c r="P16" s="42">
        <f>P17</f>
        <v>0</v>
      </c>
      <c r="Q16" s="42">
        <v>0</v>
      </c>
      <c r="R16" s="42">
        <v>0</v>
      </c>
      <c r="S16" s="42">
        <f aca="true" t="shared" si="6" ref="S16:S32">I16-M16-O16+Q16</f>
        <v>0</v>
      </c>
      <c r="T16" s="52">
        <f t="shared" si="5"/>
        <v>501531</v>
      </c>
    </row>
    <row r="17" spans="1:20" s="75" customFormat="1" ht="16.5">
      <c r="A17" s="74"/>
      <c r="B17" s="49"/>
      <c r="C17" s="48">
        <v>2</v>
      </c>
      <c r="D17" s="49"/>
      <c r="E17" s="49"/>
      <c r="F17" s="69" t="s">
        <v>45</v>
      </c>
      <c r="G17" s="42">
        <v>0</v>
      </c>
      <c r="H17" s="42">
        <v>0</v>
      </c>
      <c r="I17" s="42">
        <v>0</v>
      </c>
      <c r="J17" s="42">
        <f>J18</f>
        <v>2224871</v>
      </c>
      <c r="K17" s="42">
        <v>0</v>
      </c>
      <c r="L17" s="42">
        <f>L18</f>
        <v>2224871</v>
      </c>
      <c r="M17" s="51">
        <f>M18</f>
        <v>0</v>
      </c>
      <c r="N17" s="42">
        <f>N18</f>
        <v>1723340</v>
      </c>
      <c r="O17" s="42">
        <v>0</v>
      </c>
      <c r="P17" s="42">
        <v>0</v>
      </c>
      <c r="Q17" s="42">
        <v>0</v>
      </c>
      <c r="R17" s="42">
        <v>0</v>
      </c>
      <c r="S17" s="42">
        <f t="shared" si="6"/>
        <v>0</v>
      </c>
      <c r="T17" s="52">
        <f t="shared" si="5"/>
        <v>501531</v>
      </c>
    </row>
    <row r="18" spans="1:20" ht="16.5">
      <c r="A18" s="76"/>
      <c r="B18" s="58"/>
      <c r="C18" s="58"/>
      <c r="D18" s="58"/>
      <c r="E18" s="58"/>
      <c r="F18" s="71" t="s">
        <v>46</v>
      </c>
      <c r="G18" s="60">
        <v>0</v>
      </c>
      <c r="H18" s="42">
        <v>0</v>
      </c>
      <c r="I18" s="60">
        <v>0</v>
      </c>
      <c r="J18" s="60">
        <f>J19+J20</f>
        <v>2224871</v>
      </c>
      <c r="K18" s="60">
        <v>0</v>
      </c>
      <c r="L18" s="60">
        <f>L19+L20</f>
        <v>2224871</v>
      </c>
      <c r="M18" s="61">
        <v>0</v>
      </c>
      <c r="N18" s="60">
        <f>N19+N20</f>
        <v>1723340</v>
      </c>
      <c r="O18" s="60">
        <v>0</v>
      </c>
      <c r="P18" s="60">
        <v>0</v>
      </c>
      <c r="Q18" s="60">
        <v>0</v>
      </c>
      <c r="R18" s="60">
        <v>0</v>
      </c>
      <c r="S18" s="60">
        <f t="shared" si="6"/>
        <v>0</v>
      </c>
      <c r="T18" s="62">
        <f t="shared" si="5"/>
        <v>501531</v>
      </c>
    </row>
    <row r="19" spans="1:20" ht="16.5">
      <c r="A19" s="76"/>
      <c r="B19" s="58"/>
      <c r="C19" s="58"/>
      <c r="D19" s="58">
        <v>1</v>
      </c>
      <c r="E19" s="58"/>
      <c r="F19" s="73" t="s">
        <v>23</v>
      </c>
      <c r="G19" s="60">
        <v>0</v>
      </c>
      <c r="H19" s="42">
        <v>0</v>
      </c>
      <c r="I19" s="60">
        <v>0</v>
      </c>
      <c r="J19" s="60">
        <v>2034871</v>
      </c>
      <c r="K19" s="60">
        <v>0</v>
      </c>
      <c r="L19" s="60">
        <f>J19+K19</f>
        <v>2034871</v>
      </c>
      <c r="M19" s="61">
        <v>0</v>
      </c>
      <c r="N19" s="60">
        <v>1590740</v>
      </c>
      <c r="O19" s="60">
        <v>0</v>
      </c>
      <c r="P19" s="60">
        <v>0</v>
      </c>
      <c r="Q19" s="60">
        <v>0</v>
      </c>
      <c r="R19" s="60">
        <v>0</v>
      </c>
      <c r="S19" s="60">
        <f t="shared" si="6"/>
        <v>0</v>
      </c>
      <c r="T19" s="62">
        <f t="shared" si="5"/>
        <v>444131</v>
      </c>
    </row>
    <row r="20" spans="1:20" ht="16.5">
      <c r="A20" s="76"/>
      <c r="B20" s="58"/>
      <c r="C20" s="58"/>
      <c r="D20" s="58">
        <v>2</v>
      </c>
      <c r="E20" s="58"/>
      <c r="F20" s="73" t="s">
        <v>24</v>
      </c>
      <c r="G20" s="60">
        <v>0</v>
      </c>
      <c r="H20" s="42">
        <v>0</v>
      </c>
      <c r="I20" s="60">
        <v>0</v>
      </c>
      <c r="J20" s="60">
        <v>190000</v>
      </c>
      <c r="K20" s="60">
        <v>0</v>
      </c>
      <c r="L20" s="60">
        <f>J20+K20</f>
        <v>190000</v>
      </c>
      <c r="M20" s="61">
        <v>0</v>
      </c>
      <c r="N20" s="60">
        <v>132600</v>
      </c>
      <c r="O20" s="60">
        <v>0</v>
      </c>
      <c r="P20" s="60">
        <v>0</v>
      </c>
      <c r="Q20" s="60">
        <v>0</v>
      </c>
      <c r="R20" s="60">
        <v>0</v>
      </c>
      <c r="S20" s="60">
        <f t="shared" si="6"/>
        <v>0</v>
      </c>
      <c r="T20" s="62">
        <f t="shared" si="5"/>
        <v>57400</v>
      </c>
    </row>
    <row r="21" spans="1:20" s="75" customFormat="1" ht="19.5">
      <c r="A21" s="74"/>
      <c r="B21" s="48">
        <v>4</v>
      </c>
      <c r="C21" s="49"/>
      <c r="D21" s="49"/>
      <c r="E21" s="49"/>
      <c r="F21" s="50" t="s">
        <v>47</v>
      </c>
      <c r="G21" s="42">
        <f>G22</f>
        <v>0</v>
      </c>
      <c r="H21" s="42">
        <f>H22</f>
        <v>0</v>
      </c>
      <c r="I21" s="42">
        <f>I22</f>
        <v>0</v>
      </c>
      <c r="J21" s="42">
        <f>J22</f>
        <v>598278837</v>
      </c>
      <c r="K21" s="42">
        <f>K22</f>
        <v>0</v>
      </c>
      <c r="L21" s="42">
        <f aca="true" t="shared" si="7" ref="L21:R21">L22</f>
        <v>598278837</v>
      </c>
      <c r="M21" s="51">
        <f t="shared" si="7"/>
        <v>0</v>
      </c>
      <c r="N21" s="42">
        <f t="shared" si="7"/>
        <v>6098594</v>
      </c>
      <c r="O21" s="42">
        <f t="shared" si="7"/>
        <v>0</v>
      </c>
      <c r="P21" s="42">
        <f t="shared" si="7"/>
        <v>195572345</v>
      </c>
      <c r="Q21" s="42">
        <f t="shared" si="7"/>
        <v>0</v>
      </c>
      <c r="R21" s="42">
        <f t="shared" si="7"/>
        <v>0</v>
      </c>
      <c r="S21" s="42">
        <f t="shared" si="6"/>
        <v>0</v>
      </c>
      <c r="T21" s="52">
        <f t="shared" si="5"/>
        <v>396607898</v>
      </c>
    </row>
    <row r="22" spans="1:20" s="75" customFormat="1" ht="16.5">
      <c r="A22" s="74"/>
      <c r="B22" s="49"/>
      <c r="C22" s="48">
        <v>1</v>
      </c>
      <c r="D22" s="49"/>
      <c r="E22" s="49"/>
      <c r="F22" s="69" t="s">
        <v>48</v>
      </c>
      <c r="G22" s="42">
        <f aca="true" t="shared" si="8" ref="G22:R22">G23+G26</f>
        <v>0</v>
      </c>
      <c r="H22" s="42">
        <f t="shared" si="8"/>
        <v>0</v>
      </c>
      <c r="I22" s="42">
        <f t="shared" si="8"/>
        <v>0</v>
      </c>
      <c r="J22" s="42">
        <f t="shared" si="8"/>
        <v>598278837</v>
      </c>
      <c r="K22" s="42">
        <f t="shared" si="8"/>
        <v>0</v>
      </c>
      <c r="L22" s="42">
        <f t="shared" si="8"/>
        <v>598278837</v>
      </c>
      <c r="M22" s="51">
        <f t="shared" si="8"/>
        <v>0</v>
      </c>
      <c r="N22" s="42">
        <f t="shared" si="8"/>
        <v>6098594</v>
      </c>
      <c r="O22" s="42">
        <f t="shared" si="8"/>
        <v>0</v>
      </c>
      <c r="P22" s="42">
        <f t="shared" si="8"/>
        <v>195572345</v>
      </c>
      <c r="Q22" s="42">
        <f t="shared" si="8"/>
        <v>0</v>
      </c>
      <c r="R22" s="42">
        <f t="shared" si="8"/>
        <v>0</v>
      </c>
      <c r="S22" s="42">
        <f t="shared" si="6"/>
        <v>0</v>
      </c>
      <c r="T22" s="52">
        <f t="shared" si="5"/>
        <v>396607898</v>
      </c>
    </row>
    <row r="23" spans="1:20" ht="16.5">
      <c r="A23" s="76"/>
      <c r="B23" s="58"/>
      <c r="C23" s="58"/>
      <c r="D23" s="58"/>
      <c r="E23" s="58"/>
      <c r="F23" s="71" t="s">
        <v>49</v>
      </c>
      <c r="G23" s="60">
        <f>G25+G24</f>
        <v>0</v>
      </c>
      <c r="H23" s="60">
        <f>H25+H24</f>
        <v>0</v>
      </c>
      <c r="I23" s="60">
        <f>I25+I24</f>
        <v>0</v>
      </c>
      <c r="J23" s="60">
        <f>J25+J24</f>
        <v>197102984</v>
      </c>
      <c r="K23" s="60">
        <f>K24+K25</f>
        <v>0</v>
      </c>
      <c r="L23" s="60">
        <f>L25+L24</f>
        <v>197102984</v>
      </c>
      <c r="M23" s="61">
        <f>M24+M25</f>
        <v>0</v>
      </c>
      <c r="N23" s="60">
        <f>N24+N25</f>
        <v>6069349</v>
      </c>
      <c r="O23" s="60">
        <f>O25+O24</f>
        <v>0</v>
      </c>
      <c r="P23" s="60">
        <f>P25+P24</f>
        <v>173437421</v>
      </c>
      <c r="Q23" s="60">
        <f>Q25+Q24</f>
        <v>0</v>
      </c>
      <c r="R23" s="60">
        <f>R25+R24</f>
        <v>0</v>
      </c>
      <c r="S23" s="60">
        <f t="shared" si="6"/>
        <v>0</v>
      </c>
      <c r="T23" s="62">
        <f t="shared" si="5"/>
        <v>17596214</v>
      </c>
    </row>
    <row r="24" spans="1:20" ht="49.5">
      <c r="A24" s="76"/>
      <c r="B24" s="58"/>
      <c r="C24" s="58"/>
      <c r="D24" s="64">
        <v>1</v>
      </c>
      <c r="E24" s="64"/>
      <c r="F24" s="65" t="s">
        <v>50</v>
      </c>
      <c r="G24" s="60">
        <v>0</v>
      </c>
      <c r="H24" s="60">
        <v>0</v>
      </c>
      <c r="I24" s="60">
        <f>G24+H24</f>
        <v>0</v>
      </c>
      <c r="J24" s="60">
        <v>160283054</v>
      </c>
      <c r="K24" s="60">
        <v>0</v>
      </c>
      <c r="L24" s="60">
        <f>J24+K24</f>
        <v>160283054</v>
      </c>
      <c r="M24" s="61">
        <v>0</v>
      </c>
      <c r="N24" s="60">
        <v>4249419</v>
      </c>
      <c r="O24" s="60">
        <v>0</v>
      </c>
      <c r="P24" s="60">
        <v>138437421</v>
      </c>
      <c r="Q24" s="60">
        <v>0</v>
      </c>
      <c r="R24" s="60">
        <v>0</v>
      </c>
      <c r="S24" s="60">
        <f>I24-M24-O24+Q24</f>
        <v>0</v>
      </c>
      <c r="T24" s="62">
        <f>L24-N24-P24+R24</f>
        <v>17596214</v>
      </c>
    </row>
    <row r="25" spans="1:20" ht="49.5">
      <c r="A25" s="76"/>
      <c r="B25" s="58"/>
      <c r="C25" s="58"/>
      <c r="D25" s="64">
        <v>2</v>
      </c>
      <c r="E25" s="64"/>
      <c r="F25" s="65" t="s">
        <v>51</v>
      </c>
      <c r="G25" s="60">
        <v>0</v>
      </c>
      <c r="H25" s="60">
        <v>0</v>
      </c>
      <c r="I25" s="60">
        <v>0</v>
      </c>
      <c r="J25" s="60">
        <f>19196930+17623000</f>
        <v>36819930</v>
      </c>
      <c r="K25" s="60">
        <v>0</v>
      </c>
      <c r="L25" s="60">
        <f>J25+K25</f>
        <v>36819930</v>
      </c>
      <c r="M25" s="61">
        <v>0</v>
      </c>
      <c r="N25" s="60">
        <v>1819930</v>
      </c>
      <c r="O25" s="60">
        <v>0</v>
      </c>
      <c r="P25" s="60">
        <v>35000000</v>
      </c>
      <c r="Q25" s="60">
        <v>0</v>
      </c>
      <c r="R25" s="60">
        <v>0</v>
      </c>
      <c r="S25" s="60">
        <f t="shared" si="6"/>
        <v>0</v>
      </c>
      <c r="T25" s="62">
        <f t="shared" si="5"/>
        <v>0</v>
      </c>
    </row>
    <row r="26" spans="1:20" ht="16.5">
      <c r="A26" s="76"/>
      <c r="B26" s="58"/>
      <c r="C26" s="58"/>
      <c r="D26" s="58"/>
      <c r="E26" s="58"/>
      <c r="F26" s="71" t="s">
        <v>52</v>
      </c>
      <c r="G26" s="60">
        <v>0</v>
      </c>
      <c r="H26" s="60">
        <v>0</v>
      </c>
      <c r="I26" s="60">
        <v>0</v>
      </c>
      <c r="J26" s="60">
        <f>J27</f>
        <v>401175853</v>
      </c>
      <c r="K26" s="60">
        <f>K27</f>
        <v>0</v>
      </c>
      <c r="L26" s="60">
        <f aca="true" t="shared" si="9" ref="L26:R26">L27</f>
        <v>401175853</v>
      </c>
      <c r="M26" s="61">
        <f t="shared" si="9"/>
        <v>0</v>
      </c>
      <c r="N26" s="60">
        <f t="shared" si="9"/>
        <v>29245</v>
      </c>
      <c r="O26" s="60">
        <f t="shared" si="9"/>
        <v>0</v>
      </c>
      <c r="P26" s="60">
        <f t="shared" si="9"/>
        <v>22134924</v>
      </c>
      <c r="Q26" s="60">
        <f t="shared" si="9"/>
        <v>0</v>
      </c>
      <c r="R26" s="60">
        <f t="shared" si="9"/>
        <v>0</v>
      </c>
      <c r="S26" s="60">
        <f t="shared" si="6"/>
        <v>0</v>
      </c>
      <c r="T26" s="62">
        <f t="shared" si="5"/>
        <v>379011684</v>
      </c>
    </row>
    <row r="27" spans="1:20" s="30" customFormat="1" ht="33">
      <c r="A27" s="76"/>
      <c r="B27" s="58"/>
      <c r="C27" s="58"/>
      <c r="D27" s="64">
        <v>2</v>
      </c>
      <c r="E27" s="64"/>
      <c r="F27" s="65" t="s">
        <v>53</v>
      </c>
      <c r="G27" s="60">
        <v>0</v>
      </c>
      <c r="H27" s="60">
        <v>0</v>
      </c>
      <c r="I27" s="60">
        <v>0</v>
      </c>
      <c r="J27" s="60">
        <v>401175853</v>
      </c>
      <c r="K27" s="60">
        <v>0</v>
      </c>
      <c r="L27" s="60">
        <f>J27+K27</f>
        <v>401175853</v>
      </c>
      <c r="M27" s="61">
        <v>0</v>
      </c>
      <c r="N27" s="60">
        <v>29245</v>
      </c>
      <c r="O27" s="60">
        <v>0</v>
      </c>
      <c r="P27" s="60">
        <v>22134924</v>
      </c>
      <c r="Q27" s="60">
        <v>0</v>
      </c>
      <c r="R27" s="60">
        <v>0</v>
      </c>
      <c r="S27" s="60">
        <f t="shared" si="6"/>
        <v>0</v>
      </c>
      <c r="T27" s="62">
        <f t="shared" si="5"/>
        <v>379011684</v>
      </c>
    </row>
    <row r="28" spans="1:20" s="75" customFormat="1" ht="19.5">
      <c r="A28" s="74"/>
      <c r="B28" s="48">
        <v>5</v>
      </c>
      <c r="C28" s="49"/>
      <c r="D28" s="49"/>
      <c r="E28" s="49"/>
      <c r="F28" s="50" t="s">
        <v>54</v>
      </c>
      <c r="G28" s="42">
        <f aca="true" t="shared" si="10" ref="G28:S28">G29</f>
        <v>887370</v>
      </c>
      <c r="H28" s="42">
        <f t="shared" si="10"/>
        <v>0</v>
      </c>
      <c r="I28" s="42">
        <f t="shared" si="10"/>
        <v>887370</v>
      </c>
      <c r="J28" s="42">
        <f t="shared" si="10"/>
        <v>143823532</v>
      </c>
      <c r="K28" s="42">
        <f t="shared" si="10"/>
        <v>0</v>
      </c>
      <c r="L28" s="42">
        <f t="shared" si="10"/>
        <v>143823532</v>
      </c>
      <c r="M28" s="51">
        <f t="shared" si="10"/>
        <v>0</v>
      </c>
      <c r="N28" s="51">
        <f t="shared" si="10"/>
        <v>12609045</v>
      </c>
      <c r="O28" s="51">
        <f t="shared" si="10"/>
        <v>887370</v>
      </c>
      <c r="P28" s="51">
        <f t="shared" si="10"/>
        <v>131214487</v>
      </c>
      <c r="Q28" s="51">
        <f t="shared" si="10"/>
        <v>0</v>
      </c>
      <c r="R28" s="51">
        <f t="shared" si="10"/>
        <v>0</v>
      </c>
      <c r="S28" s="51">
        <f t="shared" si="10"/>
        <v>0</v>
      </c>
      <c r="T28" s="52">
        <f t="shared" si="5"/>
        <v>0</v>
      </c>
    </row>
    <row r="29" spans="1:20" s="75" customFormat="1" ht="16.5">
      <c r="A29" s="74"/>
      <c r="B29" s="49"/>
      <c r="C29" s="48">
        <v>2</v>
      </c>
      <c r="D29" s="49"/>
      <c r="E29" s="49"/>
      <c r="F29" s="69" t="s">
        <v>55</v>
      </c>
      <c r="G29" s="42">
        <f aca="true" t="shared" si="11" ref="G29:J30">G30</f>
        <v>887370</v>
      </c>
      <c r="H29" s="42">
        <f t="shared" si="11"/>
        <v>0</v>
      </c>
      <c r="I29" s="42">
        <f t="shared" si="11"/>
        <v>887370</v>
      </c>
      <c r="J29" s="42">
        <f t="shared" si="11"/>
        <v>143823532</v>
      </c>
      <c r="K29" s="42">
        <f>K30</f>
        <v>0</v>
      </c>
      <c r="L29" s="42">
        <f>L30</f>
        <v>143823532</v>
      </c>
      <c r="M29" s="51">
        <f>M30</f>
        <v>0</v>
      </c>
      <c r="N29" s="42">
        <f>N30</f>
        <v>12609045</v>
      </c>
      <c r="O29" s="42">
        <f aca="true" t="shared" si="12" ref="O29:R30">O30</f>
        <v>887370</v>
      </c>
      <c r="P29" s="42">
        <f t="shared" si="12"/>
        <v>131214487</v>
      </c>
      <c r="Q29" s="42">
        <f t="shared" si="12"/>
        <v>0</v>
      </c>
      <c r="R29" s="42">
        <f t="shared" si="12"/>
        <v>0</v>
      </c>
      <c r="S29" s="42">
        <f t="shared" si="6"/>
        <v>0</v>
      </c>
      <c r="T29" s="52">
        <f t="shared" si="5"/>
        <v>0</v>
      </c>
    </row>
    <row r="30" spans="1:20" ht="16.5">
      <c r="A30" s="76"/>
      <c r="B30" s="58"/>
      <c r="C30" s="58"/>
      <c r="D30" s="58"/>
      <c r="E30" s="58"/>
      <c r="F30" s="71" t="s">
        <v>56</v>
      </c>
      <c r="G30" s="60">
        <f t="shared" si="11"/>
        <v>887370</v>
      </c>
      <c r="H30" s="60">
        <f t="shared" si="11"/>
        <v>0</v>
      </c>
      <c r="I30" s="60">
        <f t="shared" si="11"/>
        <v>887370</v>
      </c>
      <c r="J30" s="60">
        <f t="shared" si="11"/>
        <v>143823532</v>
      </c>
      <c r="K30" s="60">
        <f>K31</f>
        <v>0</v>
      </c>
      <c r="L30" s="60">
        <f>J30+K30</f>
        <v>143823532</v>
      </c>
      <c r="M30" s="61">
        <f>M31</f>
        <v>0</v>
      </c>
      <c r="N30" s="60">
        <f>N31</f>
        <v>12609045</v>
      </c>
      <c r="O30" s="60">
        <f t="shared" si="12"/>
        <v>887370</v>
      </c>
      <c r="P30" s="60">
        <f t="shared" si="12"/>
        <v>131214487</v>
      </c>
      <c r="Q30" s="60">
        <f t="shared" si="12"/>
        <v>0</v>
      </c>
      <c r="R30" s="60">
        <f t="shared" si="12"/>
        <v>0</v>
      </c>
      <c r="S30" s="60">
        <f t="shared" si="6"/>
        <v>0</v>
      </c>
      <c r="T30" s="62">
        <f t="shared" si="5"/>
        <v>0</v>
      </c>
    </row>
    <row r="31" spans="1:20" s="30" customFormat="1" ht="19.5" customHeight="1">
      <c r="A31" s="76"/>
      <c r="B31" s="58"/>
      <c r="C31" s="58"/>
      <c r="D31" s="58">
        <v>1</v>
      </c>
      <c r="E31" s="58"/>
      <c r="F31" s="73" t="s">
        <v>57</v>
      </c>
      <c r="G31" s="60">
        <v>887370</v>
      </c>
      <c r="H31" s="60">
        <v>0</v>
      </c>
      <c r="I31" s="60">
        <f>G31+H31</f>
        <v>887370</v>
      </c>
      <c r="J31" s="60">
        <v>143823532</v>
      </c>
      <c r="K31" s="60">
        <v>0</v>
      </c>
      <c r="L31" s="60">
        <f>J31+K31</f>
        <v>143823532</v>
      </c>
      <c r="M31" s="61">
        <v>0</v>
      </c>
      <c r="N31" s="60">
        <v>12609045</v>
      </c>
      <c r="O31" s="60">
        <v>887370</v>
      </c>
      <c r="P31" s="60">
        <v>131214487</v>
      </c>
      <c r="Q31" s="60">
        <v>0</v>
      </c>
      <c r="R31" s="60">
        <v>0</v>
      </c>
      <c r="S31" s="60">
        <f t="shared" si="6"/>
        <v>0</v>
      </c>
      <c r="T31" s="62">
        <f t="shared" si="5"/>
        <v>0</v>
      </c>
    </row>
    <row r="32" spans="1:20" s="77" customFormat="1" ht="19.5">
      <c r="A32" s="74"/>
      <c r="B32" s="48">
        <v>6</v>
      </c>
      <c r="C32" s="49"/>
      <c r="D32" s="49"/>
      <c r="E32" s="49"/>
      <c r="F32" s="50" t="s">
        <v>58</v>
      </c>
      <c r="G32" s="42">
        <f aca="true" t="shared" si="13" ref="G32:L32">G33</f>
        <v>0</v>
      </c>
      <c r="H32" s="42">
        <f t="shared" si="13"/>
        <v>0</v>
      </c>
      <c r="I32" s="42">
        <f t="shared" si="13"/>
        <v>0</v>
      </c>
      <c r="J32" s="42">
        <f t="shared" si="13"/>
        <v>53926064</v>
      </c>
      <c r="K32" s="42">
        <f t="shared" si="13"/>
        <v>224700000</v>
      </c>
      <c r="L32" s="42">
        <f t="shared" si="13"/>
        <v>278626064</v>
      </c>
      <c r="M32" s="51">
        <v>0</v>
      </c>
      <c r="N32" s="42">
        <f>N33</f>
        <v>5332179</v>
      </c>
      <c r="O32" s="42">
        <f>O33</f>
        <v>0</v>
      </c>
      <c r="P32" s="42">
        <f>P33</f>
        <v>36351936</v>
      </c>
      <c r="Q32" s="42">
        <f>Q33</f>
        <v>0</v>
      </c>
      <c r="R32" s="42">
        <f>R33</f>
        <v>0</v>
      </c>
      <c r="S32" s="42">
        <f t="shared" si="6"/>
        <v>0</v>
      </c>
      <c r="T32" s="52">
        <f t="shared" si="5"/>
        <v>236941949</v>
      </c>
    </row>
    <row r="33" spans="1:20" s="77" customFormat="1" ht="16.5">
      <c r="A33" s="74"/>
      <c r="B33" s="49"/>
      <c r="C33" s="48">
        <v>1</v>
      </c>
      <c r="D33" s="49"/>
      <c r="E33" s="49"/>
      <c r="F33" s="69" t="s">
        <v>59</v>
      </c>
      <c r="G33" s="42">
        <f aca="true" t="shared" si="14" ref="G33:L33">G34</f>
        <v>0</v>
      </c>
      <c r="H33" s="42">
        <f t="shared" si="14"/>
        <v>0</v>
      </c>
      <c r="I33" s="42">
        <f t="shared" si="14"/>
        <v>0</v>
      </c>
      <c r="J33" s="42">
        <f t="shared" si="14"/>
        <v>53926064</v>
      </c>
      <c r="K33" s="42">
        <f t="shared" si="14"/>
        <v>224700000</v>
      </c>
      <c r="L33" s="42">
        <f t="shared" si="14"/>
        <v>278626064</v>
      </c>
      <c r="M33" s="51">
        <v>0</v>
      </c>
      <c r="N33" s="42">
        <f>N34</f>
        <v>5332179</v>
      </c>
      <c r="O33" s="42">
        <f aca="true" t="shared" si="15" ref="O33:Q34">O34</f>
        <v>0</v>
      </c>
      <c r="P33" s="42">
        <f t="shared" si="15"/>
        <v>36351936</v>
      </c>
      <c r="Q33" s="42">
        <f t="shared" si="15"/>
        <v>0</v>
      </c>
      <c r="R33" s="42">
        <v>0</v>
      </c>
      <c r="S33" s="42">
        <f>I33-M33-O33+Q33</f>
        <v>0</v>
      </c>
      <c r="T33" s="52">
        <f>L33-N33-P33+R33</f>
        <v>236941949</v>
      </c>
    </row>
    <row r="34" spans="1:20" ht="16.5">
      <c r="A34" s="76"/>
      <c r="B34" s="58"/>
      <c r="C34" s="78"/>
      <c r="D34" s="58"/>
      <c r="E34" s="58"/>
      <c r="F34" s="59" t="s">
        <v>60</v>
      </c>
      <c r="G34" s="60">
        <f>G35</f>
        <v>0</v>
      </c>
      <c r="H34" s="60">
        <f>H35</f>
        <v>0</v>
      </c>
      <c r="I34" s="60">
        <f>I35</f>
        <v>0</v>
      </c>
      <c r="J34" s="60">
        <f>J35</f>
        <v>53926064</v>
      </c>
      <c r="K34" s="60">
        <f>K35</f>
        <v>224700000</v>
      </c>
      <c r="L34" s="60">
        <f>J34+K34</f>
        <v>278626064</v>
      </c>
      <c r="M34" s="61">
        <v>0</v>
      </c>
      <c r="N34" s="60">
        <f>N35</f>
        <v>5332179</v>
      </c>
      <c r="O34" s="60">
        <f t="shared" si="15"/>
        <v>0</v>
      </c>
      <c r="P34" s="60">
        <f t="shared" si="15"/>
        <v>36351936</v>
      </c>
      <c r="Q34" s="60">
        <f>Q35</f>
        <v>0</v>
      </c>
      <c r="R34" s="60">
        <v>0</v>
      </c>
      <c r="S34" s="60">
        <f>I34-M34-O34+Q34</f>
        <v>0</v>
      </c>
      <c r="T34" s="62">
        <f>L34-N34-P34+R34</f>
        <v>236941949</v>
      </c>
    </row>
    <row r="35" spans="1:20" ht="19.5" customHeight="1">
      <c r="A35" s="76"/>
      <c r="B35" s="58"/>
      <c r="C35" s="58"/>
      <c r="D35" s="58">
        <v>1</v>
      </c>
      <c r="E35" s="58"/>
      <c r="F35" s="73" t="s">
        <v>61</v>
      </c>
      <c r="G35" s="60">
        <v>0</v>
      </c>
      <c r="H35" s="60">
        <v>0</v>
      </c>
      <c r="I35" s="60">
        <v>0</v>
      </c>
      <c r="J35" s="60">
        <v>53926064</v>
      </c>
      <c r="K35" s="60">
        <v>224700000</v>
      </c>
      <c r="L35" s="60">
        <f>J35+K35</f>
        <v>278626064</v>
      </c>
      <c r="M35" s="61">
        <v>0</v>
      </c>
      <c r="N35" s="60">
        <v>5332179</v>
      </c>
      <c r="O35" s="60">
        <v>0</v>
      </c>
      <c r="P35" s="60">
        <v>36351936</v>
      </c>
      <c r="Q35" s="60">
        <v>0</v>
      </c>
      <c r="R35" s="60">
        <v>0</v>
      </c>
      <c r="S35" s="60">
        <f>I35-M35-O35+Q35</f>
        <v>0</v>
      </c>
      <c r="T35" s="62">
        <f>L35-N35-P35+R35</f>
        <v>236941949</v>
      </c>
    </row>
    <row r="36" spans="1:20" s="75" customFormat="1" ht="19.5">
      <c r="A36" s="74"/>
      <c r="B36" s="48">
        <v>8</v>
      </c>
      <c r="C36" s="49"/>
      <c r="D36" s="49"/>
      <c r="E36" s="49"/>
      <c r="F36" s="50" t="s">
        <v>62</v>
      </c>
      <c r="G36" s="42">
        <f aca="true" t="shared" si="16" ref="G36:O37">G37</f>
        <v>48770793</v>
      </c>
      <c r="H36" s="42">
        <f t="shared" si="16"/>
        <v>0</v>
      </c>
      <c r="I36" s="42">
        <f t="shared" si="16"/>
        <v>48770793</v>
      </c>
      <c r="J36" s="42">
        <f t="shared" si="16"/>
        <v>238100745</v>
      </c>
      <c r="K36" s="42">
        <f t="shared" si="16"/>
        <v>0</v>
      </c>
      <c r="L36" s="42">
        <f t="shared" si="16"/>
        <v>238100745</v>
      </c>
      <c r="M36" s="51">
        <f t="shared" si="16"/>
        <v>0</v>
      </c>
      <c r="N36" s="42">
        <f t="shared" si="16"/>
        <v>39105371</v>
      </c>
      <c r="O36" s="42">
        <f t="shared" si="16"/>
        <v>45548873</v>
      </c>
      <c r="P36" s="42">
        <f aca="true" t="shared" si="17" ref="P36:R37">P37</f>
        <v>153871334</v>
      </c>
      <c r="Q36" s="42">
        <f t="shared" si="17"/>
        <v>8091276</v>
      </c>
      <c r="R36" s="79">
        <f t="shared" si="17"/>
        <v>-8091276</v>
      </c>
      <c r="S36" s="42">
        <f>I36-M36-O36+Q36</f>
        <v>11313196</v>
      </c>
      <c r="T36" s="52">
        <f aca="true" t="shared" si="18" ref="T36:T60">L36-N36-P36+R36</f>
        <v>37032764</v>
      </c>
    </row>
    <row r="37" spans="1:20" s="75" customFormat="1" ht="16.5">
      <c r="A37" s="74"/>
      <c r="B37" s="49"/>
      <c r="C37" s="48">
        <v>1</v>
      </c>
      <c r="D37" s="49"/>
      <c r="E37" s="49"/>
      <c r="F37" s="69" t="s">
        <v>63</v>
      </c>
      <c r="G37" s="42">
        <f t="shared" si="16"/>
        <v>48770793</v>
      </c>
      <c r="H37" s="42">
        <f t="shared" si="16"/>
        <v>0</v>
      </c>
      <c r="I37" s="42">
        <f t="shared" si="16"/>
        <v>48770793</v>
      </c>
      <c r="J37" s="42">
        <f t="shared" si="16"/>
        <v>238100745</v>
      </c>
      <c r="K37" s="42">
        <f t="shared" si="16"/>
        <v>0</v>
      </c>
      <c r="L37" s="42">
        <f t="shared" si="16"/>
        <v>238100745</v>
      </c>
      <c r="M37" s="51">
        <f t="shared" si="16"/>
        <v>0</v>
      </c>
      <c r="N37" s="42">
        <f t="shared" si="16"/>
        <v>39105371</v>
      </c>
      <c r="O37" s="42">
        <f t="shared" si="16"/>
        <v>45548873</v>
      </c>
      <c r="P37" s="42">
        <f t="shared" si="17"/>
        <v>153871334</v>
      </c>
      <c r="Q37" s="42">
        <f t="shared" si="17"/>
        <v>8091276</v>
      </c>
      <c r="R37" s="79">
        <f t="shared" si="17"/>
        <v>-8091276</v>
      </c>
      <c r="S37" s="42">
        <f>I37-M37-O37+Q37</f>
        <v>11313196</v>
      </c>
      <c r="T37" s="52">
        <f t="shared" si="18"/>
        <v>37032764</v>
      </c>
    </row>
    <row r="38" spans="1:20" ht="16.5">
      <c r="A38" s="76"/>
      <c r="B38" s="58"/>
      <c r="C38" s="58"/>
      <c r="D38" s="58"/>
      <c r="E38" s="58"/>
      <c r="F38" s="71" t="s">
        <v>56</v>
      </c>
      <c r="G38" s="60">
        <f>G39</f>
        <v>48770793</v>
      </c>
      <c r="H38" s="60">
        <f>H39</f>
        <v>0</v>
      </c>
      <c r="I38" s="60">
        <f>I39</f>
        <v>48770793</v>
      </c>
      <c r="J38" s="60">
        <f>J39</f>
        <v>238100745</v>
      </c>
      <c r="K38" s="60">
        <f>K39</f>
        <v>0</v>
      </c>
      <c r="L38" s="60">
        <f>J38+K38</f>
        <v>238100745</v>
      </c>
      <c r="M38" s="61">
        <f aca="true" t="shared" si="19" ref="M38:R38">M39</f>
        <v>0</v>
      </c>
      <c r="N38" s="60">
        <f t="shared" si="19"/>
        <v>39105371</v>
      </c>
      <c r="O38" s="60">
        <f t="shared" si="19"/>
        <v>45548873</v>
      </c>
      <c r="P38" s="60">
        <f t="shared" si="19"/>
        <v>153871334</v>
      </c>
      <c r="Q38" s="60">
        <f t="shared" si="19"/>
        <v>8091276</v>
      </c>
      <c r="R38" s="80">
        <f t="shared" si="19"/>
        <v>-8091276</v>
      </c>
      <c r="S38" s="60">
        <f aca="true" t="shared" si="20" ref="S38:S60">I38-M38-O38+Q38</f>
        <v>11313196</v>
      </c>
      <c r="T38" s="62">
        <f t="shared" si="18"/>
        <v>37032764</v>
      </c>
    </row>
    <row r="39" spans="1:20" ht="16.5">
      <c r="A39" s="76"/>
      <c r="B39" s="58"/>
      <c r="C39" s="58"/>
      <c r="D39" s="58">
        <v>1</v>
      </c>
      <c r="E39" s="58"/>
      <c r="F39" s="73" t="s">
        <v>64</v>
      </c>
      <c r="G39" s="60">
        <v>48770793</v>
      </c>
      <c r="H39" s="60">
        <v>0</v>
      </c>
      <c r="I39" s="60">
        <f>G39+H39</f>
        <v>48770793</v>
      </c>
      <c r="J39" s="60">
        <v>238100745</v>
      </c>
      <c r="K39" s="60">
        <v>0</v>
      </c>
      <c r="L39" s="60">
        <f>J39+K39</f>
        <v>238100745</v>
      </c>
      <c r="M39" s="61">
        <v>0</v>
      </c>
      <c r="N39" s="60">
        <v>39105371</v>
      </c>
      <c r="O39" s="60">
        <v>45548873</v>
      </c>
      <c r="P39" s="60">
        <v>153871334</v>
      </c>
      <c r="Q39" s="60">
        <v>8091276</v>
      </c>
      <c r="R39" s="80">
        <v>-8091276</v>
      </c>
      <c r="S39" s="60">
        <f t="shared" si="20"/>
        <v>11313196</v>
      </c>
      <c r="T39" s="62">
        <f t="shared" si="18"/>
        <v>37032764</v>
      </c>
    </row>
    <row r="40" spans="1:20" s="75" customFormat="1" ht="19.5">
      <c r="A40" s="74"/>
      <c r="B40" s="48">
        <v>10</v>
      </c>
      <c r="C40" s="49"/>
      <c r="D40" s="49"/>
      <c r="E40" s="49"/>
      <c r="F40" s="50" t="s">
        <v>65</v>
      </c>
      <c r="G40" s="42">
        <f aca="true" t="shared" si="21" ref="G40:R40">G41</f>
        <v>85162705</v>
      </c>
      <c r="H40" s="42">
        <f t="shared" si="21"/>
        <v>0</v>
      </c>
      <c r="I40" s="42">
        <f t="shared" si="21"/>
        <v>85162705</v>
      </c>
      <c r="J40" s="42">
        <f t="shared" si="21"/>
        <v>1912399789</v>
      </c>
      <c r="K40" s="42">
        <f t="shared" si="21"/>
        <v>408957213</v>
      </c>
      <c r="L40" s="42">
        <f t="shared" si="21"/>
        <v>2321357002</v>
      </c>
      <c r="M40" s="51">
        <f t="shared" si="21"/>
        <v>5253796</v>
      </c>
      <c r="N40" s="42">
        <f t="shared" si="21"/>
        <v>102541918</v>
      </c>
      <c r="O40" s="42">
        <f t="shared" si="21"/>
        <v>72947711</v>
      </c>
      <c r="P40" s="42">
        <f t="shared" si="21"/>
        <v>1139979934</v>
      </c>
      <c r="Q40" s="42">
        <f t="shared" si="21"/>
        <v>44253914</v>
      </c>
      <c r="R40" s="79">
        <f t="shared" si="21"/>
        <v>-44253914</v>
      </c>
      <c r="S40" s="42">
        <f t="shared" si="20"/>
        <v>51215112</v>
      </c>
      <c r="T40" s="52">
        <f t="shared" si="18"/>
        <v>1034581236</v>
      </c>
    </row>
    <row r="41" spans="1:20" s="75" customFormat="1" ht="16.5">
      <c r="A41" s="74"/>
      <c r="B41" s="49"/>
      <c r="C41" s="48">
        <v>2</v>
      </c>
      <c r="D41" s="49"/>
      <c r="E41" s="49"/>
      <c r="F41" s="69" t="s">
        <v>66</v>
      </c>
      <c r="G41" s="42">
        <f aca="true" t="shared" si="22" ref="G41:P41">G43+G45+G47+G49+G51+G53+G55+G57+G59</f>
        <v>85162705</v>
      </c>
      <c r="H41" s="42">
        <f t="shared" si="22"/>
        <v>0</v>
      </c>
      <c r="I41" s="42">
        <f t="shared" si="22"/>
        <v>85162705</v>
      </c>
      <c r="J41" s="42">
        <f t="shared" si="22"/>
        <v>1912399789</v>
      </c>
      <c r="K41" s="42">
        <f t="shared" si="22"/>
        <v>408957213</v>
      </c>
      <c r="L41" s="42">
        <f t="shared" si="22"/>
        <v>2321357002</v>
      </c>
      <c r="M41" s="51">
        <f t="shared" si="22"/>
        <v>5253796</v>
      </c>
      <c r="N41" s="42">
        <f t="shared" si="22"/>
        <v>102541918</v>
      </c>
      <c r="O41" s="42">
        <f t="shared" si="22"/>
        <v>72947711</v>
      </c>
      <c r="P41" s="42">
        <f t="shared" si="22"/>
        <v>1139979934</v>
      </c>
      <c r="Q41" s="42">
        <f>Q43+Q47+Q45+Q49+Q51+Q53+Q55+Q57+Q59</f>
        <v>44253914</v>
      </c>
      <c r="R41" s="79">
        <f>R43+R45+R47+R49+R51+R53+R55+R57+R59</f>
        <v>-44253914</v>
      </c>
      <c r="S41" s="42">
        <f t="shared" si="20"/>
        <v>51215112</v>
      </c>
      <c r="T41" s="52">
        <f t="shared" si="18"/>
        <v>1034581236</v>
      </c>
    </row>
    <row r="42" spans="1:20" ht="16.5">
      <c r="A42" s="76"/>
      <c r="B42" s="58"/>
      <c r="C42" s="58"/>
      <c r="D42" s="58"/>
      <c r="E42" s="58"/>
      <c r="F42" s="71" t="s">
        <v>67</v>
      </c>
      <c r="G42" s="60">
        <f>G43</f>
        <v>704948</v>
      </c>
      <c r="H42" s="60">
        <f>H43</f>
        <v>0</v>
      </c>
      <c r="I42" s="60">
        <f>I43</f>
        <v>704948</v>
      </c>
      <c r="J42" s="60">
        <f>J43</f>
        <v>51799600</v>
      </c>
      <c r="K42" s="60">
        <f>K43</f>
        <v>0</v>
      </c>
      <c r="L42" s="60">
        <f aca="true" t="shared" si="23" ref="L42:L60">J42+K42</f>
        <v>51799600</v>
      </c>
      <c r="M42" s="61">
        <f aca="true" t="shared" si="24" ref="M42:R42">M43</f>
        <v>0</v>
      </c>
      <c r="N42" s="60">
        <f t="shared" si="24"/>
        <v>1097364</v>
      </c>
      <c r="O42" s="60">
        <f t="shared" si="24"/>
        <v>0</v>
      </c>
      <c r="P42" s="60">
        <f t="shared" si="24"/>
        <v>6569903</v>
      </c>
      <c r="Q42" s="60">
        <f t="shared" si="24"/>
        <v>0</v>
      </c>
      <c r="R42" s="80">
        <f t="shared" si="24"/>
        <v>0</v>
      </c>
      <c r="S42" s="60">
        <f t="shared" si="20"/>
        <v>704948</v>
      </c>
      <c r="T42" s="62">
        <f t="shared" si="18"/>
        <v>44132333</v>
      </c>
    </row>
    <row r="43" spans="1:20" ht="16.5">
      <c r="A43" s="76"/>
      <c r="B43" s="58"/>
      <c r="C43" s="58"/>
      <c r="D43" s="58">
        <v>2</v>
      </c>
      <c r="E43" s="58"/>
      <c r="F43" s="73" t="s">
        <v>68</v>
      </c>
      <c r="G43" s="60">
        <v>704948</v>
      </c>
      <c r="H43" s="60">
        <v>0</v>
      </c>
      <c r="I43" s="60">
        <f>G43+H43</f>
        <v>704948</v>
      </c>
      <c r="J43" s="60">
        <v>51799600</v>
      </c>
      <c r="K43" s="60">
        <v>0</v>
      </c>
      <c r="L43" s="60">
        <f t="shared" si="23"/>
        <v>51799600</v>
      </c>
      <c r="M43" s="61">
        <v>0</v>
      </c>
      <c r="N43" s="60">
        <v>1097364</v>
      </c>
      <c r="O43" s="60">
        <v>0</v>
      </c>
      <c r="P43" s="60">
        <v>6569903</v>
      </c>
      <c r="Q43" s="60">
        <v>0</v>
      </c>
      <c r="R43" s="80">
        <v>0</v>
      </c>
      <c r="S43" s="60">
        <f t="shared" si="20"/>
        <v>704948</v>
      </c>
      <c r="T43" s="62">
        <f t="shared" si="18"/>
        <v>44132333</v>
      </c>
    </row>
    <row r="44" spans="1:20" ht="16.5">
      <c r="A44" s="76"/>
      <c r="B44" s="58"/>
      <c r="C44" s="58"/>
      <c r="D44" s="58"/>
      <c r="E44" s="58"/>
      <c r="F44" s="71" t="s">
        <v>49</v>
      </c>
      <c r="G44" s="60">
        <f>G45</f>
        <v>7016247</v>
      </c>
      <c r="H44" s="60">
        <f>H45</f>
        <v>2507383</v>
      </c>
      <c r="I44" s="60">
        <f>I45</f>
        <v>9523630</v>
      </c>
      <c r="J44" s="60">
        <f>J45</f>
        <v>190400625</v>
      </c>
      <c r="K44" s="60">
        <f>K45</f>
        <v>42962617</v>
      </c>
      <c r="L44" s="60">
        <f t="shared" si="23"/>
        <v>233363242</v>
      </c>
      <c r="M44" s="61">
        <f aca="true" t="shared" si="25" ref="M44:R44">M45</f>
        <v>216108</v>
      </c>
      <c r="N44" s="60">
        <f t="shared" si="25"/>
        <v>2361867</v>
      </c>
      <c r="O44" s="60">
        <f t="shared" si="25"/>
        <v>6462023</v>
      </c>
      <c r="P44" s="60">
        <f t="shared" si="25"/>
        <v>134122053</v>
      </c>
      <c r="Q44" s="60">
        <f t="shared" si="25"/>
        <v>391887</v>
      </c>
      <c r="R44" s="80">
        <f t="shared" si="25"/>
        <v>-391887</v>
      </c>
      <c r="S44" s="60">
        <f t="shared" si="20"/>
        <v>3237386</v>
      </c>
      <c r="T44" s="62">
        <f t="shared" si="18"/>
        <v>96487435</v>
      </c>
    </row>
    <row r="45" spans="1:20" ht="16.5">
      <c r="A45" s="76"/>
      <c r="B45" s="58"/>
      <c r="C45" s="58"/>
      <c r="D45" s="58">
        <v>4</v>
      </c>
      <c r="E45" s="58"/>
      <c r="F45" s="73" t="s">
        <v>69</v>
      </c>
      <c r="G45" s="60">
        <v>7016247</v>
      </c>
      <c r="H45" s="60">
        <v>2507383</v>
      </c>
      <c r="I45" s="60">
        <f>G45+H45</f>
        <v>9523630</v>
      </c>
      <c r="J45" s="60">
        <v>190400625</v>
      </c>
      <c r="K45" s="60">
        <v>42962617</v>
      </c>
      <c r="L45" s="60">
        <f t="shared" si="23"/>
        <v>233363242</v>
      </c>
      <c r="M45" s="61">
        <v>216108</v>
      </c>
      <c r="N45" s="60">
        <v>2361867</v>
      </c>
      <c r="O45" s="60">
        <v>6462023</v>
      </c>
      <c r="P45" s="60">
        <v>134122053</v>
      </c>
      <c r="Q45" s="60">
        <v>391887</v>
      </c>
      <c r="R45" s="80">
        <v>-391887</v>
      </c>
      <c r="S45" s="60">
        <f>I45-M45-O45+Q45</f>
        <v>3237386</v>
      </c>
      <c r="T45" s="62">
        <f t="shared" si="18"/>
        <v>96487435</v>
      </c>
    </row>
    <row r="46" spans="1:20" s="30" customFormat="1" ht="16.5">
      <c r="A46" s="76"/>
      <c r="B46" s="58"/>
      <c r="C46" s="58"/>
      <c r="D46" s="58"/>
      <c r="E46" s="58"/>
      <c r="F46" s="71" t="s">
        <v>52</v>
      </c>
      <c r="G46" s="60">
        <f>G47</f>
        <v>0</v>
      </c>
      <c r="H46" s="60">
        <f>H47</f>
        <v>0</v>
      </c>
      <c r="I46" s="60">
        <f>I47</f>
        <v>0</v>
      </c>
      <c r="J46" s="60">
        <f>J47</f>
        <v>20547229</v>
      </c>
      <c r="K46" s="60">
        <f>K47</f>
        <v>0</v>
      </c>
      <c r="L46" s="60">
        <f t="shared" si="23"/>
        <v>20547229</v>
      </c>
      <c r="M46" s="61">
        <f aca="true" t="shared" si="26" ref="M46:R46">M47</f>
        <v>0</v>
      </c>
      <c r="N46" s="60">
        <f t="shared" si="26"/>
        <v>0</v>
      </c>
      <c r="O46" s="60">
        <f t="shared" si="26"/>
        <v>0</v>
      </c>
      <c r="P46" s="60">
        <f t="shared" si="26"/>
        <v>16049108</v>
      </c>
      <c r="Q46" s="60">
        <f t="shared" si="26"/>
        <v>4498121</v>
      </c>
      <c r="R46" s="80">
        <f t="shared" si="26"/>
        <v>-4498121</v>
      </c>
      <c r="S46" s="60">
        <f t="shared" si="20"/>
        <v>4498121</v>
      </c>
      <c r="T46" s="62">
        <f t="shared" si="18"/>
        <v>0</v>
      </c>
    </row>
    <row r="47" spans="1:20" ht="16.5">
      <c r="A47" s="76"/>
      <c r="B47" s="58"/>
      <c r="C47" s="58"/>
      <c r="D47" s="58">
        <v>5</v>
      </c>
      <c r="E47" s="58"/>
      <c r="F47" s="73" t="s">
        <v>70</v>
      </c>
      <c r="G47" s="60">
        <v>0</v>
      </c>
      <c r="H47" s="60">
        <v>0</v>
      </c>
      <c r="I47" s="60">
        <v>0</v>
      </c>
      <c r="J47" s="60">
        <v>20547229</v>
      </c>
      <c r="K47" s="60">
        <v>0</v>
      </c>
      <c r="L47" s="60">
        <f t="shared" si="23"/>
        <v>20547229</v>
      </c>
      <c r="M47" s="61">
        <v>0</v>
      </c>
      <c r="N47" s="60">
        <v>0</v>
      </c>
      <c r="O47" s="60">
        <v>0</v>
      </c>
      <c r="P47" s="60">
        <v>16049108</v>
      </c>
      <c r="Q47" s="60">
        <v>4498121</v>
      </c>
      <c r="R47" s="80">
        <v>-4498121</v>
      </c>
      <c r="S47" s="60">
        <v>4498121</v>
      </c>
      <c r="T47" s="62">
        <f t="shared" si="18"/>
        <v>0</v>
      </c>
    </row>
    <row r="48" spans="1:20" s="88" customFormat="1" ht="17.25" thickBot="1">
      <c r="A48" s="81"/>
      <c r="B48" s="82"/>
      <c r="C48" s="82"/>
      <c r="D48" s="82"/>
      <c r="E48" s="82"/>
      <c r="F48" s="83" t="s">
        <v>56</v>
      </c>
      <c r="G48" s="84">
        <f>G49</f>
        <v>156459</v>
      </c>
      <c r="H48" s="84">
        <f>H49</f>
        <v>0</v>
      </c>
      <c r="I48" s="84">
        <f>I49</f>
        <v>156459</v>
      </c>
      <c r="J48" s="84">
        <f>J49</f>
        <v>60575250</v>
      </c>
      <c r="K48" s="84">
        <f>K49</f>
        <v>0</v>
      </c>
      <c r="L48" s="84">
        <f t="shared" si="23"/>
        <v>60575250</v>
      </c>
      <c r="M48" s="85">
        <f aca="true" t="shared" si="27" ref="M48:R48">M49</f>
        <v>0</v>
      </c>
      <c r="N48" s="84">
        <f t="shared" si="27"/>
        <v>5982046</v>
      </c>
      <c r="O48" s="84">
        <f t="shared" si="27"/>
        <v>0</v>
      </c>
      <c r="P48" s="84">
        <f t="shared" si="27"/>
        <v>32564602</v>
      </c>
      <c r="Q48" s="84">
        <f t="shared" si="27"/>
        <v>18711359</v>
      </c>
      <c r="R48" s="86">
        <f t="shared" si="27"/>
        <v>-18711359</v>
      </c>
      <c r="S48" s="84">
        <f t="shared" si="20"/>
        <v>18867818</v>
      </c>
      <c r="T48" s="87">
        <f t="shared" si="18"/>
        <v>3317243</v>
      </c>
    </row>
    <row r="49" spans="1:20" ht="16.5">
      <c r="A49" s="76"/>
      <c r="B49" s="58"/>
      <c r="C49" s="58"/>
      <c r="D49" s="58">
        <v>6</v>
      </c>
      <c r="E49" s="58"/>
      <c r="F49" s="73" t="s">
        <v>71</v>
      </c>
      <c r="G49" s="60">
        <v>156459</v>
      </c>
      <c r="H49" s="60">
        <v>0</v>
      </c>
      <c r="I49" s="60">
        <f>G49+H49</f>
        <v>156459</v>
      </c>
      <c r="J49" s="60">
        <v>60575250</v>
      </c>
      <c r="K49" s="60">
        <v>0</v>
      </c>
      <c r="L49" s="60">
        <f t="shared" si="23"/>
        <v>60575250</v>
      </c>
      <c r="M49" s="61">
        <v>0</v>
      </c>
      <c r="N49" s="60">
        <v>5982046</v>
      </c>
      <c r="O49" s="60">
        <v>0</v>
      </c>
      <c r="P49" s="60">
        <v>32564602</v>
      </c>
      <c r="Q49" s="60">
        <v>18711359</v>
      </c>
      <c r="R49" s="80">
        <v>-18711359</v>
      </c>
      <c r="S49" s="60">
        <f t="shared" si="20"/>
        <v>18867818</v>
      </c>
      <c r="T49" s="62">
        <f t="shared" si="18"/>
        <v>3317243</v>
      </c>
    </row>
    <row r="50" spans="1:20" ht="16.5">
      <c r="A50" s="76"/>
      <c r="B50" s="58"/>
      <c r="C50" s="58"/>
      <c r="D50" s="58"/>
      <c r="E50" s="58"/>
      <c r="F50" s="71" t="s">
        <v>72</v>
      </c>
      <c r="G50" s="60">
        <f>G51</f>
        <v>38271109</v>
      </c>
      <c r="H50" s="80">
        <f>H51</f>
        <v>-155834</v>
      </c>
      <c r="I50" s="60">
        <f>I51</f>
        <v>38115275</v>
      </c>
      <c r="J50" s="60">
        <f>J51</f>
        <v>630891151</v>
      </c>
      <c r="K50" s="60">
        <f>K51</f>
        <v>263960558</v>
      </c>
      <c r="L50" s="60">
        <f t="shared" si="23"/>
        <v>894851709</v>
      </c>
      <c r="M50" s="61">
        <f aca="true" t="shared" si="28" ref="M50:R50">M51</f>
        <v>1690438</v>
      </c>
      <c r="N50" s="60">
        <f t="shared" si="28"/>
        <v>14381281</v>
      </c>
      <c r="O50" s="60">
        <f t="shared" si="28"/>
        <v>34925773</v>
      </c>
      <c r="P50" s="60">
        <f t="shared" si="28"/>
        <v>367711199</v>
      </c>
      <c r="Q50" s="60">
        <f t="shared" si="28"/>
        <v>8669947</v>
      </c>
      <c r="R50" s="80">
        <f t="shared" si="28"/>
        <v>-8669947</v>
      </c>
      <c r="S50" s="60">
        <f t="shared" si="20"/>
        <v>10169011</v>
      </c>
      <c r="T50" s="62">
        <f t="shared" si="18"/>
        <v>504089282</v>
      </c>
    </row>
    <row r="51" spans="1:20" ht="16.5">
      <c r="A51" s="76"/>
      <c r="B51" s="58"/>
      <c r="C51" s="58"/>
      <c r="D51" s="58">
        <v>7</v>
      </c>
      <c r="E51" s="58"/>
      <c r="F51" s="73" t="s">
        <v>73</v>
      </c>
      <c r="G51" s="60">
        <v>38271109</v>
      </c>
      <c r="H51" s="80">
        <v>-155834</v>
      </c>
      <c r="I51" s="60">
        <f>G51+H51</f>
        <v>38115275</v>
      </c>
      <c r="J51" s="60">
        <v>630891151</v>
      </c>
      <c r="K51" s="60">
        <v>263960558</v>
      </c>
      <c r="L51" s="60">
        <f t="shared" si="23"/>
        <v>894851709</v>
      </c>
      <c r="M51" s="61">
        <v>1690438</v>
      </c>
      <c r="N51" s="60">
        <v>14381281</v>
      </c>
      <c r="O51" s="60">
        <v>34925773</v>
      </c>
      <c r="P51" s="60">
        <v>367711199</v>
      </c>
      <c r="Q51" s="60">
        <v>8669947</v>
      </c>
      <c r="R51" s="80">
        <v>-8669947</v>
      </c>
      <c r="S51" s="60">
        <f t="shared" si="20"/>
        <v>10169011</v>
      </c>
      <c r="T51" s="62">
        <f t="shared" si="18"/>
        <v>504089282</v>
      </c>
    </row>
    <row r="52" spans="1:20" ht="16.5">
      <c r="A52" s="76"/>
      <c r="B52" s="58"/>
      <c r="C52" s="58"/>
      <c r="D52" s="58"/>
      <c r="E52" s="58"/>
      <c r="F52" s="71" t="s">
        <v>74</v>
      </c>
      <c r="G52" s="60">
        <f>G53</f>
        <v>15146198</v>
      </c>
      <c r="H52" s="80">
        <f>H53</f>
        <v>-2529635</v>
      </c>
      <c r="I52" s="60">
        <f>I53</f>
        <v>12616563</v>
      </c>
      <c r="J52" s="60">
        <f>J53</f>
        <v>399891996</v>
      </c>
      <c r="K52" s="60">
        <f>K53</f>
        <v>116634396</v>
      </c>
      <c r="L52" s="60">
        <f t="shared" si="23"/>
        <v>516526392</v>
      </c>
      <c r="M52" s="61">
        <f aca="true" t="shared" si="29" ref="M52:R52">M53</f>
        <v>147140</v>
      </c>
      <c r="N52" s="61">
        <f t="shared" si="29"/>
        <v>25257942</v>
      </c>
      <c r="O52" s="60">
        <f t="shared" si="29"/>
        <v>12170806</v>
      </c>
      <c r="P52" s="60">
        <f t="shared" si="29"/>
        <v>416155009</v>
      </c>
      <c r="Q52" s="60">
        <f t="shared" si="29"/>
        <v>2448825</v>
      </c>
      <c r="R52" s="80">
        <f t="shared" si="29"/>
        <v>-2448825</v>
      </c>
      <c r="S52" s="60">
        <f t="shared" si="20"/>
        <v>2747442</v>
      </c>
      <c r="T52" s="62">
        <f t="shared" si="18"/>
        <v>72664616</v>
      </c>
    </row>
    <row r="53" spans="1:20" ht="33">
      <c r="A53" s="76"/>
      <c r="B53" s="58"/>
      <c r="C53" s="58"/>
      <c r="D53" s="58">
        <v>8</v>
      </c>
      <c r="E53" s="58"/>
      <c r="F53" s="73" t="s">
        <v>75</v>
      </c>
      <c r="G53" s="60">
        <v>15146198</v>
      </c>
      <c r="H53" s="80">
        <v>-2529635</v>
      </c>
      <c r="I53" s="60">
        <f>G53+H53</f>
        <v>12616563</v>
      </c>
      <c r="J53" s="60">
        <v>399891996</v>
      </c>
      <c r="K53" s="60">
        <v>116634396</v>
      </c>
      <c r="L53" s="60">
        <f t="shared" si="23"/>
        <v>516526392</v>
      </c>
      <c r="M53" s="61">
        <v>147140</v>
      </c>
      <c r="N53" s="60">
        <v>25257942</v>
      </c>
      <c r="O53" s="60">
        <v>12170806</v>
      </c>
      <c r="P53" s="60">
        <v>416155009</v>
      </c>
      <c r="Q53" s="60">
        <v>2448825</v>
      </c>
      <c r="R53" s="80">
        <v>-2448825</v>
      </c>
      <c r="S53" s="60">
        <f t="shared" si="20"/>
        <v>2747442</v>
      </c>
      <c r="T53" s="62">
        <f t="shared" si="18"/>
        <v>72664616</v>
      </c>
    </row>
    <row r="54" spans="1:20" ht="16.5">
      <c r="A54" s="76"/>
      <c r="B54" s="58"/>
      <c r="C54" s="58"/>
      <c r="D54" s="58"/>
      <c r="E54" s="58"/>
      <c r="F54" s="71" t="s">
        <v>76</v>
      </c>
      <c r="G54" s="60">
        <f>G55</f>
        <v>8351772</v>
      </c>
      <c r="H54" s="60">
        <f>H55</f>
        <v>0</v>
      </c>
      <c r="I54" s="60">
        <f>I55</f>
        <v>8351772</v>
      </c>
      <c r="J54" s="60">
        <f>J55</f>
        <v>19367914</v>
      </c>
      <c r="K54" s="80">
        <f>K55</f>
        <v>-287394</v>
      </c>
      <c r="L54" s="60">
        <f t="shared" si="23"/>
        <v>19080520</v>
      </c>
      <c r="M54" s="61">
        <f aca="true" t="shared" si="30" ref="M54:R54">M55</f>
        <v>0</v>
      </c>
      <c r="N54" s="61">
        <f t="shared" si="30"/>
        <v>433454</v>
      </c>
      <c r="O54" s="61">
        <f t="shared" si="30"/>
        <v>8351772</v>
      </c>
      <c r="P54" s="61">
        <f t="shared" si="30"/>
        <v>5325244</v>
      </c>
      <c r="Q54" s="60">
        <f t="shared" si="30"/>
        <v>0</v>
      </c>
      <c r="R54" s="60">
        <f t="shared" si="30"/>
        <v>0</v>
      </c>
      <c r="S54" s="60">
        <f t="shared" si="20"/>
        <v>0</v>
      </c>
      <c r="T54" s="62">
        <f t="shared" si="18"/>
        <v>13321822</v>
      </c>
    </row>
    <row r="55" spans="1:20" ht="33">
      <c r="A55" s="76"/>
      <c r="B55" s="58"/>
      <c r="C55" s="58"/>
      <c r="D55" s="58">
        <v>10</v>
      </c>
      <c r="E55" s="58"/>
      <c r="F55" s="73" t="s">
        <v>77</v>
      </c>
      <c r="G55" s="60">
        <v>8351772</v>
      </c>
      <c r="H55" s="60">
        <v>0</v>
      </c>
      <c r="I55" s="60">
        <f>G55+H55</f>
        <v>8351772</v>
      </c>
      <c r="J55" s="60">
        <v>19367914</v>
      </c>
      <c r="K55" s="80">
        <v>-287394</v>
      </c>
      <c r="L55" s="60">
        <f t="shared" si="23"/>
        <v>19080520</v>
      </c>
      <c r="M55" s="61">
        <v>0</v>
      </c>
      <c r="N55" s="60">
        <v>433454</v>
      </c>
      <c r="O55" s="60">
        <v>8351772</v>
      </c>
      <c r="P55" s="60">
        <v>5325244</v>
      </c>
      <c r="Q55" s="60">
        <v>0</v>
      </c>
      <c r="R55" s="60">
        <v>0</v>
      </c>
      <c r="S55" s="60">
        <f t="shared" si="20"/>
        <v>0</v>
      </c>
      <c r="T55" s="62">
        <f t="shared" si="18"/>
        <v>13321822</v>
      </c>
    </row>
    <row r="56" spans="1:20" ht="16.5">
      <c r="A56" s="76"/>
      <c r="B56" s="58"/>
      <c r="C56" s="58"/>
      <c r="D56" s="58"/>
      <c r="E56" s="58"/>
      <c r="F56" s="71" t="s">
        <v>78</v>
      </c>
      <c r="G56" s="60">
        <f>G57</f>
        <v>0</v>
      </c>
      <c r="H56" s="60">
        <f>H57</f>
        <v>0</v>
      </c>
      <c r="I56" s="60">
        <f>I57</f>
        <v>0</v>
      </c>
      <c r="J56" s="60">
        <f>J57</f>
        <v>25420144</v>
      </c>
      <c r="K56" s="60">
        <f>K57</f>
        <v>0</v>
      </c>
      <c r="L56" s="60">
        <f t="shared" si="23"/>
        <v>25420144</v>
      </c>
      <c r="M56" s="61">
        <f aca="true" t="shared" si="31" ref="M56:R56">M57</f>
        <v>0</v>
      </c>
      <c r="N56" s="60">
        <f t="shared" si="31"/>
        <v>8906855</v>
      </c>
      <c r="O56" s="60">
        <f t="shared" si="31"/>
        <v>0</v>
      </c>
      <c r="P56" s="60">
        <f t="shared" si="31"/>
        <v>13333101</v>
      </c>
      <c r="Q56" s="60">
        <f t="shared" si="31"/>
        <v>0</v>
      </c>
      <c r="R56" s="60">
        <f t="shared" si="31"/>
        <v>0</v>
      </c>
      <c r="S56" s="60">
        <f t="shared" si="20"/>
        <v>0</v>
      </c>
      <c r="T56" s="62">
        <f t="shared" si="18"/>
        <v>3180188</v>
      </c>
    </row>
    <row r="57" spans="1:20" ht="33">
      <c r="A57" s="76"/>
      <c r="B57" s="58"/>
      <c r="C57" s="58"/>
      <c r="D57" s="58">
        <v>12</v>
      </c>
      <c r="E57" s="58"/>
      <c r="F57" s="73" t="s">
        <v>79</v>
      </c>
      <c r="G57" s="60">
        <v>0</v>
      </c>
      <c r="H57" s="60">
        <v>0</v>
      </c>
      <c r="I57" s="60">
        <f>G57+H57</f>
        <v>0</v>
      </c>
      <c r="J57" s="60">
        <v>25420144</v>
      </c>
      <c r="K57" s="60">
        <v>0</v>
      </c>
      <c r="L57" s="60">
        <f t="shared" si="23"/>
        <v>25420144</v>
      </c>
      <c r="M57" s="61">
        <v>0</v>
      </c>
      <c r="N57" s="60">
        <v>8906855</v>
      </c>
      <c r="O57" s="60">
        <v>0</v>
      </c>
      <c r="P57" s="60">
        <v>13333101</v>
      </c>
      <c r="Q57" s="60">
        <v>0</v>
      </c>
      <c r="R57" s="60">
        <v>0</v>
      </c>
      <c r="S57" s="60">
        <f t="shared" si="20"/>
        <v>0</v>
      </c>
      <c r="T57" s="62">
        <f t="shared" si="18"/>
        <v>3180188</v>
      </c>
    </row>
    <row r="58" spans="1:20" ht="16.5">
      <c r="A58" s="76"/>
      <c r="B58" s="58"/>
      <c r="C58" s="58"/>
      <c r="D58" s="58"/>
      <c r="E58" s="58"/>
      <c r="F58" s="71" t="s">
        <v>42</v>
      </c>
      <c r="G58" s="60">
        <f>G59</f>
        <v>15515972</v>
      </c>
      <c r="H58" s="60">
        <f>H59</f>
        <v>178086</v>
      </c>
      <c r="I58" s="60">
        <f>I59</f>
        <v>15694058</v>
      </c>
      <c r="J58" s="60">
        <f>J59</f>
        <v>513505880</v>
      </c>
      <c r="K58" s="80">
        <f>K59</f>
        <v>-14312964</v>
      </c>
      <c r="L58" s="60">
        <f t="shared" si="23"/>
        <v>499192916</v>
      </c>
      <c r="M58" s="61">
        <f aca="true" t="shared" si="32" ref="M58:R58">M59</f>
        <v>3200110</v>
      </c>
      <c r="N58" s="60">
        <f t="shared" si="32"/>
        <v>44121109</v>
      </c>
      <c r="O58" s="60">
        <f t="shared" si="32"/>
        <v>11037337</v>
      </c>
      <c r="P58" s="60">
        <f t="shared" si="32"/>
        <v>148149715</v>
      </c>
      <c r="Q58" s="60">
        <f t="shared" si="32"/>
        <v>9533775</v>
      </c>
      <c r="R58" s="80">
        <f t="shared" si="32"/>
        <v>-9533775</v>
      </c>
      <c r="S58" s="60">
        <f t="shared" si="20"/>
        <v>10990386</v>
      </c>
      <c r="T58" s="62">
        <f t="shared" si="18"/>
        <v>297388317</v>
      </c>
    </row>
    <row r="59" spans="1:20" ht="33">
      <c r="A59" s="76"/>
      <c r="B59" s="58"/>
      <c r="C59" s="58"/>
      <c r="D59" s="58">
        <v>13</v>
      </c>
      <c r="E59" s="58"/>
      <c r="F59" s="73" t="s">
        <v>80</v>
      </c>
      <c r="G59" s="60">
        <v>15515972</v>
      </c>
      <c r="H59" s="60">
        <v>178086</v>
      </c>
      <c r="I59" s="60">
        <f>G59+H59</f>
        <v>15694058</v>
      </c>
      <c r="J59" s="60">
        <v>513505880</v>
      </c>
      <c r="K59" s="80">
        <v>-14312964</v>
      </c>
      <c r="L59" s="60">
        <f t="shared" si="23"/>
        <v>499192916</v>
      </c>
      <c r="M59" s="61">
        <v>3200110</v>
      </c>
      <c r="N59" s="60">
        <v>44121109</v>
      </c>
      <c r="O59" s="60">
        <v>11037337</v>
      </c>
      <c r="P59" s="60">
        <v>148149715</v>
      </c>
      <c r="Q59" s="60">
        <v>9533775</v>
      </c>
      <c r="R59" s="80">
        <v>-9533775</v>
      </c>
      <c r="S59" s="60">
        <f t="shared" si="20"/>
        <v>10990386</v>
      </c>
      <c r="T59" s="62">
        <f t="shared" si="18"/>
        <v>297388317</v>
      </c>
    </row>
    <row r="60" spans="1:20" s="75" customFormat="1" ht="19.5">
      <c r="A60" s="74"/>
      <c r="B60" s="48">
        <v>11</v>
      </c>
      <c r="C60" s="49"/>
      <c r="D60" s="49"/>
      <c r="E60" s="49"/>
      <c r="F60" s="50" t="s">
        <v>81</v>
      </c>
      <c r="G60" s="42">
        <v>0</v>
      </c>
      <c r="H60" s="42">
        <v>0</v>
      </c>
      <c r="I60" s="42">
        <v>0</v>
      </c>
      <c r="J60" s="42">
        <v>648829213</v>
      </c>
      <c r="K60" s="79">
        <v>-633657213</v>
      </c>
      <c r="L60" s="42">
        <f t="shared" si="23"/>
        <v>15172000</v>
      </c>
      <c r="M60" s="51">
        <v>0</v>
      </c>
      <c r="N60" s="42">
        <v>7172000</v>
      </c>
      <c r="O60" s="42">
        <v>0</v>
      </c>
      <c r="P60" s="42">
        <v>0</v>
      </c>
      <c r="Q60" s="42">
        <v>0</v>
      </c>
      <c r="R60" s="42">
        <v>0</v>
      </c>
      <c r="S60" s="42">
        <f t="shared" si="20"/>
        <v>0</v>
      </c>
      <c r="T60" s="52">
        <f t="shared" si="18"/>
        <v>8000000</v>
      </c>
    </row>
    <row r="61" spans="1:20" ht="27.75" customHeight="1">
      <c r="A61" s="30"/>
      <c r="B61" s="78"/>
      <c r="C61" s="58"/>
      <c r="D61" s="58"/>
      <c r="E61" s="58"/>
      <c r="F61" s="50"/>
      <c r="G61" s="89"/>
      <c r="H61" s="60"/>
      <c r="I61" s="60"/>
      <c r="J61" s="60"/>
      <c r="K61" s="60"/>
      <c r="L61" s="60"/>
      <c r="M61" s="61"/>
      <c r="N61" s="60"/>
      <c r="O61" s="60"/>
      <c r="P61" s="60"/>
      <c r="Q61" s="60"/>
      <c r="R61" s="60"/>
      <c r="S61" s="60"/>
      <c r="T61" s="62"/>
    </row>
    <row r="62" spans="1:20" ht="27.75" customHeight="1">
      <c r="A62" s="30"/>
      <c r="B62" s="78"/>
      <c r="C62" s="58"/>
      <c r="D62" s="58"/>
      <c r="E62" s="58"/>
      <c r="F62" s="50"/>
      <c r="G62" s="89"/>
      <c r="H62" s="60"/>
      <c r="I62" s="60"/>
      <c r="J62" s="60"/>
      <c r="K62" s="60"/>
      <c r="L62" s="60"/>
      <c r="M62" s="61"/>
      <c r="N62" s="60"/>
      <c r="O62" s="60"/>
      <c r="P62" s="60"/>
      <c r="Q62" s="60"/>
      <c r="R62" s="60"/>
      <c r="S62" s="60"/>
      <c r="T62" s="62"/>
    </row>
    <row r="63" spans="1:20" ht="27.75" customHeight="1">
      <c r="A63" s="30"/>
      <c r="B63" s="78"/>
      <c r="C63" s="58"/>
      <c r="D63" s="58"/>
      <c r="E63" s="58"/>
      <c r="F63" s="50"/>
      <c r="G63" s="89"/>
      <c r="H63" s="60"/>
      <c r="I63" s="60"/>
      <c r="J63" s="60"/>
      <c r="K63" s="60"/>
      <c r="L63" s="60"/>
      <c r="M63" s="61"/>
      <c r="N63" s="60"/>
      <c r="O63" s="60"/>
      <c r="P63" s="60"/>
      <c r="Q63" s="60"/>
      <c r="R63" s="60"/>
      <c r="S63" s="60"/>
      <c r="T63" s="62"/>
    </row>
    <row r="64" spans="1:20" ht="27.75" customHeight="1">
      <c r="A64" s="76"/>
      <c r="B64" s="78"/>
      <c r="C64" s="58"/>
      <c r="D64" s="58"/>
      <c r="E64" s="58"/>
      <c r="F64" s="50"/>
      <c r="G64" s="89"/>
      <c r="H64" s="60"/>
      <c r="I64" s="60"/>
      <c r="J64" s="60"/>
      <c r="K64" s="60"/>
      <c r="L64" s="60"/>
      <c r="M64" s="61"/>
      <c r="N64" s="60"/>
      <c r="O64" s="60"/>
      <c r="P64" s="60"/>
      <c r="Q64" s="60"/>
      <c r="R64" s="60"/>
      <c r="S64" s="60"/>
      <c r="T64" s="62"/>
    </row>
    <row r="65" spans="1:20" ht="27.75" customHeight="1">
      <c r="A65" s="76"/>
      <c r="B65" s="78"/>
      <c r="C65" s="58"/>
      <c r="D65" s="58"/>
      <c r="E65" s="58"/>
      <c r="F65" s="50"/>
      <c r="G65" s="89"/>
      <c r="H65" s="60"/>
      <c r="I65" s="60"/>
      <c r="J65" s="60"/>
      <c r="K65" s="60"/>
      <c r="L65" s="60"/>
      <c r="M65" s="61"/>
      <c r="N65" s="60"/>
      <c r="O65" s="60"/>
      <c r="P65" s="60"/>
      <c r="Q65" s="60"/>
      <c r="R65" s="60"/>
      <c r="S65" s="60"/>
      <c r="T65" s="62"/>
    </row>
    <row r="66" spans="1:20" s="30" customFormat="1" ht="27.75" customHeight="1">
      <c r="A66" s="76"/>
      <c r="B66" s="78"/>
      <c r="C66" s="78"/>
      <c r="D66" s="78"/>
      <c r="E66" s="78"/>
      <c r="F66" s="89"/>
      <c r="G66" s="89"/>
      <c r="H66" s="60"/>
      <c r="I66" s="60"/>
      <c r="J66" s="60"/>
      <c r="K66" s="60"/>
      <c r="L66" s="60"/>
      <c r="M66" s="61"/>
      <c r="N66" s="60"/>
      <c r="O66" s="60"/>
      <c r="P66" s="60"/>
      <c r="Q66" s="60"/>
      <c r="R66" s="60"/>
      <c r="S66" s="60"/>
      <c r="T66" s="62"/>
    </row>
    <row r="67" spans="1:20" ht="27.75" customHeight="1">
      <c r="A67" s="76"/>
      <c r="B67" s="90"/>
      <c r="C67" s="90"/>
      <c r="D67" s="90"/>
      <c r="E67" s="90"/>
      <c r="F67" s="91"/>
      <c r="G67" s="91"/>
      <c r="H67" s="91"/>
      <c r="I67" s="90"/>
      <c r="J67" s="90"/>
      <c r="K67" s="90"/>
      <c r="L67" s="90"/>
      <c r="M67" s="76"/>
      <c r="N67" s="90"/>
      <c r="O67" s="90"/>
      <c r="P67" s="90"/>
      <c r="Q67" s="90"/>
      <c r="R67" s="90"/>
      <c r="S67" s="90"/>
      <c r="T67" s="92"/>
    </row>
    <row r="68" spans="1:20" ht="27.75" customHeight="1">
      <c r="A68" s="76"/>
      <c r="B68" s="90"/>
      <c r="C68" s="90"/>
      <c r="D68" s="90"/>
      <c r="E68" s="90"/>
      <c r="F68" s="91"/>
      <c r="G68" s="91"/>
      <c r="H68" s="91"/>
      <c r="I68" s="90"/>
      <c r="J68" s="90"/>
      <c r="K68" s="90"/>
      <c r="L68" s="90"/>
      <c r="M68" s="76"/>
      <c r="N68" s="90"/>
      <c r="O68" s="90"/>
      <c r="P68" s="90"/>
      <c r="Q68" s="90"/>
      <c r="R68" s="90"/>
      <c r="S68" s="90"/>
      <c r="T68" s="92"/>
    </row>
    <row r="69" spans="1:20" s="30" customFormat="1" ht="27.75" customHeight="1">
      <c r="A69" s="76"/>
      <c r="B69" s="90"/>
      <c r="C69" s="90"/>
      <c r="D69" s="90"/>
      <c r="E69" s="90"/>
      <c r="F69" s="91"/>
      <c r="G69" s="91"/>
      <c r="H69" s="91"/>
      <c r="I69" s="90"/>
      <c r="J69" s="90"/>
      <c r="K69" s="90"/>
      <c r="L69" s="90"/>
      <c r="M69" s="76"/>
      <c r="N69" s="90"/>
      <c r="O69" s="90"/>
      <c r="P69" s="90"/>
      <c r="Q69" s="90"/>
      <c r="R69" s="90"/>
      <c r="S69" s="90"/>
      <c r="T69" s="92"/>
    </row>
    <row r="70" spans="1:20" s="30" customFormat="1" ht="27.75" customHeight="1">
      <c r="A70" s="76"/>
      <c r="B70" s="90"/>
      <c r="C70" s="90"/>
      <c r="D70" s="90"/>
      <c r="E70" s="90"/>
      <c r="F70" s="91"/>
      <c r="G70" s="91"/>
      <c r="H70" s="91"/>
      <c r="I70" s="90"/>
      <c r="J70" s="90"/>
      <c r="K70" s="90"/>
      <c r="L70" s="90"/>
      <c r="M70" s="76"/>
      <c r="N70" s="90"/>
      <c r="O70" s="90"/>
      <c r="P70" s="90"/>
      <c r="Q70" s="90"/>
      <c r="R70" s="90"/>
      <c r="S70" s="90"/>
      <c r="T70" s="92"/>
    </row>
    <row r="71" spans="1:20" ht="27" customHeight="1">
      <c r="A71" s="76"/>
      <c r="B71" s="90"/>
      <c r="C71" s="90"/>
      <c r="D71" s="90"/>
      <c r="E71" s="90"/>
      <c r="F71" s="91"/>
      <c r="G71" s="91"/>
      <c r="H71" s="91"/>
      <c r="I71" s="90"/>
      <c r="J71" s="90"/>
      <c r="K71" s="90"/>
      <c r="L71" s="90"/>
      <c r="M71" s="76"/>
      <c r="N71" s="90"/>
      <c r="O71" s="90"/>
      <c r="P71" s="90"/>
      <c r="Q71" s="90"/>
      <c r="R71" s="90"/>
      <c r="S71" s="90"/>
      <c r="T71" s="92"/>
    </row>
    <row r="72" spans="1:20" ht="27" customHeight="1">
      <c r="A72" s="76"/>
      <c r="B72" s="90"/>
      <c r="C72" s="90"/>
      <c r="D72" s="90"/>
      <c r="E72" s="90"/>
      <c r="F72" s="91"/>
      <c r="G72" s="91"/>
      <c r="H72" s="91"/>
      <c r="I72" s="90"/>
      <c r="J72" s="90"/>
      <c r="K72" s="90"/>
      <c r="L72" s="90"/>
      <c r="M72" s="76"/>
      <c r="N72" s="90"/>
      <c r="O72" s="90"/>
      <c r="P72" s="90"/>
      <c r="Q72" s="90"/>
      <c r="R72" s="90"/>
      <c r="S72" s="90"/>
      <c r="T72" s="92"/>
    </row>
    <row r="73" spans="1:20" ht="27" customHeight="1">
      <c r="A73" s="76"/>
      <c r="B73" s="90"/>
      <c r="C73" s="90"/>
      <c r="D73" s="90"/>
      <c r="E73" s="90"/>
      <c r="F73" s="91"/>
      <c r="G73" s="91"/>
      <c r="H73" s="91"/>
      <c r="I73" s="90"/>
      <c r="J73" s="90"/>
      <c r="K73" s="90"/>
      <c r="L73" s="90"/>
      <c r="M73" s="76"/>
      <c r="N73" s="90"/>
      <c r="O73" s="90"/>
      <c r="P73" s="90"/>
      <c r="Q73" s="90"/>
      <c r="R73" s="90"/>
      <c r="S73" s="90"/>
      <c r="T73" s="92"/>
    </row>
    <row r="74" spans="1:20" ht="27" customHeight="1">
      <c r="A74" s="76"/>
      <c r="B74" s="90"/>
      <c r="C74" s="90"/>
      <c r="D74" s="90"/>
      <c r="E74" s="90"/>
      <c r="F74" s="91"/>
      <c r="G74" s="91"/>
      <c r="H74" s="91"/>
      <c r="I74" s="90"/>
      <c r="J74" s="90"/>
      <c r="K74" s="90"/>
      <c r="L74" s="90"/>
      <c r="M74" s="76"/>
      <c r="N74" s="90"/>
      <c r="O74" s="90"/>
      <c r="P74" s="90"/>
      <c r="Q74" s="90"/>
      <c r="R74" s="90"/>
      <c r="S74" s="90"/>
      <c r="T74" s="92"/>
    </row>
    <row r="75" spans="1:20" ht="27" customHeight="1">
      <c r="A75" s="76"/>
      <c r="B75" s="90"/>
      <c r="C75" s="90"/>
      <c r="D75" s="90"/>
      <c r="E75" s="90"/>
      <c r="F75" s="91"/>
      <c r="G75" s="91"/>
      <c r="H75" s="91"/>
      <c r="I75" s="90"/>
      <c r="J75" s="90"/>
      <c r="K75" s="90"/>
      <c r="L75" s="90"/>
      <c r="M75" s="76"/>
      <c r="N75" s="90"/>
      <c r="O75" s="90"/>
      <c r="P75" s="90"/>
      <c r="Q75" s="90"/>
      <c r="R75" s="90"/>
      <c r="S75" s="90"/>
      <c r="T75" s="92"/>
    </row>
    <row r="76" spans="1:20" ht="27" customHeight="1">
      <c r="A76" s="76"/>
      <c r="B76" s="90"/>
      <c r="C76" s="90"/>
      <c r="D76" s="90"/>
      <c r="E76" s="90"/>
      <c r="F76" s="91"/>
      <c r="G76" s="91"/>
      <c r="H76" s="91"/>
      <c r="I76" s="90"/>
      <c r="J76" s="90"/>
      <c r="K76" s="90"/>
      <c r="L76" s="90"/>
      <c r="M76" s="76"/>
      <c r="N76" s="90"/>
      <c r="O76" s="90"/>
      <c r="P76" s="90"/>
      <c r="Q76" s="90"/>
      <c r="R76" s="90"/>
      <c r="S76" s="90"/>
      <c r="T76" s="92"/>
    </row>
    <row r="77" spans="1:20" ht="27" customHeight="1">
      <c r="A77" s="76"/>
      <c r="B77" s="90"/>
      <c r="C77" s="90"/>
      <c r="D77" s="90"/>
      <c r="E77" s="90"/>
      <c r="F77" s="91"/>
      <c r="G77" s="91"/>
      <c r="H77" s="91"/>
      <c r="I77" s="90"/>
      <c r="J77" s="90"/>
      <c r="K77" s="90"/>
      <c r="L77" s="90"/>
      <c r="M77" s="76"/>
      <c r="N77" s="90"/>
      <c r="O77" s="90"/>
      <c r="P77" s="90"/>
      <c r="Q77" s="90"/>
      <c r="R77" s="90"/>
      <c r="S77" s="90"/>
      <c r="T77" s="92"/>
    </row>
    <row r="78" spans="1:20" ht="27" customHeight="1">
      <c r="A78" s="76"/>
      <c r="B78" s="90"/>
      <c r="C78" s="90"/>
      <c r="D78" s="90"/>
      <c r="E78" s="90"/>
      <c r="F78" s="91"/>
      <c r="G78" s="91"/>
      <c r="H78" s="91"/>
      <c r="I78" s="90"/>
      <c r="J78" s="90"/>
      <c r="K78" s="90"/>
      <c r="L78" s="90"/>
      <c r="M78" s="76"/>
      <c r="N78" s="90"/>
      <c r="O78" s="90"/>
      <c r="P78" s="90"/>
      <c r="Q78" s="90"/>
      <c r="R78" s="90"/>
      <c r="S78" s="90"/>
      <c r="T78" s="92"/>
    </row>
    <row r="79" spans="1:20" ht="27" customHeight="1">
      <c r="A79" s="76"/>
      <c r="B79" s="90"/>
      <c r="C79" s="90"/>
      <c r="D79" s="90"/>
      <c r="E79" s="90"/>
      <c r="F79" s="91"/>
      <c r="G79" s="91"/>
      <c r="H79" s="91"/>
      <c r="I79" s="90"/>
      <c r="J79" s="90"/>
      <c r="K79" s="90"/>
      <c r="L79" s="90"/>
      <c r="M79" s="76"/>
      <c r="N79" s="90"/>
      <c r="O79" s="90"/>
      <c r="P79" s="90"/>
      <c r="Q79" s="90"/>
      <c r="R79" s="90"/>
      <c r="S79" s="90"/>
      <c r="T79" s="92"/>
    </row>
    <row r="80" spans="1:20" ht="27" customHeight="1">
      <c r="A80" s="76"/>
      <c r="B80" s="90"/>
      <c r="C80" s="90"/>
      <c r="D80" s="90"/>
      <c r="E80" s="90"/>
      <c r="F80" s="91"/>
      <c r="G80" s="91"/>
      <c r="H80" s="91"/>
      <c r="I80" s="90"/>
      <c r="J80" s="90"/>
      <c r="K80" s="90"/>
      <c r="L80" s="90"/>
      <c r="M80" s="76"/>
      <c r="N80" s="90"/>
      <c r="O80" s="90"/>
      <c r="P80" s="90"/>
      <c r="Q80" s="90"/>
      <c r="R80" s="90"/>
      <c r="S80" s="90"/>
      <c r="T80" s="92"/>
    </row>
    <row r="81" spans="1:20" s="30" customFormat="1" ht="27" customHeight="1">
      <c r="A81" s="76"/>
      <c r="B81" s="90"/>
      <c r="C81" s="90"/>
      <c r="D81" s="90"/>
      <c r="E81" s="90"/>
      <c r="F81" s="91"/>
      <c r="G81" s="91"/>
      <c r="H81" s="91"/>
      <c r="I81" s="90"/>
      <c r="J81" s="90"/>
      <c r="K81" s="90"/>
      <c r="L81" s="90"/>
      <c r="M81" s="76"/>
      <c r="N81" s="90"/>
      <c r="O81" s="90"/>
      <c r="P81" s="90"/>
      <c r="Q81" s="90"/>
      <c r="R81" s="90"/>
      <c r="S81" s="90"/>
      <c r="T81" s="92"/>
    </row>
    <row r="82" spans="1:20" s="88" customFormat="1" ht="27" customHeight="1" thickBot="1">
      <c r="A82" s="81"/>
      <c r="B82" s="93"/>
      <c r="C82" s="93"/>
      <c r="D82" s="93"/>
      <c r="E82" s="93"/>
      <c r="F82" s="94"/>
      <c r="G82" s="94"/>
      <c r="H82" s="94"/>
      <c r="I82" s="93"/>
      <c r="J82" s="93"/>
      <c r="K82" s="93"/>
      <c r="L82" s="93"/>
      <c r="M82" s="81"/>
      <c r="N82" s="93"/>
      <c r="O82" s="93"/>
      <c r="P82" s="93"/>
      <c r="Q82" s="93"/>
      <c r="R82" s="93"/>
      <c r="S82" s="93"/>
      <c r="T82" s="95"/>
    </row>
  </sheetData>
  <mergeCells count="20">
    <mergeCell ref="B6:B7"/>
    <mergeCell ref="C6:C7"/>
    <mergeCell ref="D6:D7"/>
    <mergeCell ref="Q5:R5"/>
    <mergeCell ref="E6:E7"/>
    <mergeCell ref="F6:F7"/>
    <mergeCell ref="G6:I6"/>
    <mergeCell ref="S5:T5"/>
    <mergeCell ref="B5:F5"/>
    <mergeCell ref="M5:N5"/>
    <mergeCell ref="O5:P5"/>
    <mergeCell ref="G5:L5"/>
    <mergeCell ref="T6:T7"/>
    <mergeCell ref="M6:M7"/>
    <mergeCell ref="N6:N7"/>
    <mergeCell ref="Q6:Q7"/>
    <mergeCell ref="R6:R7"/>
    <mergeCell ref="O6:O7"/>
    <mergeCell ref="P6:P7"/>
    <mergeCell ref="S6:S7"/>
  </mergeCells>
  <printOptions horizontalCentered="1"/>
  <pageMargins left="0" right="0" top="0.5905511811023623" bottom="0.7874015748031497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2006-04-27T02:42:31Z</dcterms:created>
  <dcterms:modified xsi:type="dcterms:W3CDTF">2006-04-27T02:42:49Z</dcterms:modified>
  <cp:category/>
  <cp:version/>
  <cp:contentType/>
  <cp:contentStatus/>
</cp:coreProperties>
</file>