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  <sheet name="bkup" sheetId="2" r:id="rId2"/>
  </sheets>
  <definedNames>
    <definedName name="_xlnm.Print_Area" localSheetId="1">'bkup'!$A$1:$E$53</definedName>
    <definedName name="_xlnm.Print_Area" localSheetId="0">'餘絀表'!$A$1:$E$50</definedName>
  </definedNames>
  <calcPr fullCalcOnLoad="1"/>
</workbook>
</file>

<file path=xl/comments1.xml><?xml version="1.0" encoding="utf-8"?>
<comments xmlns="http://schemas.openxmlformats.org/spreadsheetml/2006/main">
  <authors>
    <author>林秀鈴</author>
  </authors>
  <commentList>
    <comment ref="A43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7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B12" authorId="0">
      <text>
        <r>
          <rPr>
            <sz val="10"/>
            <rFont val="新細明體"/>
            <family val="1"/>
          </rPr>
          <t>係指各機關當年度</t>
        </r>
        <r>
          <rPr>
            <sz val="10"/>
            <rFont val="Times New Roman"/>
            <family val="1"/>
          </rPr>
          <t>(</t>
        </r>
        <r>
          <rPr>
            <sz val="10"/>
            <rFont val="新細明體"/>
            <family val="1"/>
          </rPr>
          <t>含院修後</t>
        </r>
        <r>
          <rPr>
            <sz val="10"/>
            <rFont val="Times New Roman"/>
            <family val="1"/>
          </rPr>
          <t>)</t>
        </r>
        <r>
          <rPr>
            <sz val="10"/>
            <rFont val="新細明體"/>
            <family val="1"/>
          </rPr>
          <t>發生之預納庫款</t>
        </r>
        <r>
          <rPr>
            <sz val="10"/>
            <rFont val="Times New Roman"/>
            <family val="1"/>
          </rPr>
          <t>(</t>
        </r>
        <r>
          <rPr>
            <sz val="10"/>
            <rFont val="新細明體"/>
            <family val="1"/>
          </rPr>
          <t>如本年度盈餘繳庫數不需列入決算實現數中</t>
        </r>
        <r>
          <rPr>
            <sz val="10"/>
            <rFont val="Times New Roman"/>
            <family val="1"/>
          </rPr>
          <t>,</t>
        </r>
        <r>
          <rPr>
            <sz val="10"/>
            <rFont val="新細明體"/>
            <family val="1"/>
          </rPr>
          <t>但早已繳到國庫之預納庫數</t>
        </r>
        <r>
          <rPr>
            <sz val="10"/>
            <rFont val="Times New Roman"/>
            <family val="1"/>
          </rPr>
          <t>)</t>
        </r>
        <r>
          <rPr>
            <sz val="10"/>
            <rFont val="新細明體"/>
            <family val="1"/>
          </rPr>
          <t xml:space="preserve">
財政部:678,366,451</t>
        </r>
      </text>
    </comment>
  </commentList>
</comments>
</file>

<file path=xl/comments2.xml><?xml version="1.0" encoding="utf-8"?>
<comments xmlns="http://schemas.openxmlformats.org/spreadsheetml/2006/main">
  <authors>
    <author>林秀鈴</author>
  </authors>
  <commentList>
    <comment ref="A47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5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6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指應納庫數及
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<sst xmlns="http://schemas.openxmlformats.org/spreadsheetml/2006/main" count="147" uniqueCount="121">
  <si>
    <t>摘                                                   要</t>
  </si>
  <si>
    <t>總決算餘絀與國庫餘絀差額解釋表</t>
  </si>
  <si>
    <t xml:space="preserve"> 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</si>
  <si>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</si>
  <si>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小          計</t>
  </si>
  <si>
    <t>合          計</t>
  </si>
  <si>
    <t>總          計</t>
  </si>
  <si>
    <t>說              明</t>
  </si>
  <si>
    <t xml:space="preserve"> </t>
  </si>
  <si>
    <t xml:space="preserve"> </t>
  </si>
  <si>
    <t>乙、加          項</t>
  </si>
  <si>
    <t>加    項    總    計</t>
  </si>
  <si>
    <t>丙、減          項</t>
  </si>
  <si>
    <t>減    項    總    計</t>
  </si>
  <si>
    <t xml:space="preserve"> </t>
  </si>
  <si>
    <t>國庫報告本年度實收</t>
  </si>
  <si>
    <t>甲、本年度歲計餘絀</t>
  </si>
  <si>
    <t>中 央 政 府 總 決 算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</si>
  <si>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</si>
  <si>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</si>
  <si>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</si>
  <si>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</si>
  <si>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</si>
  <si>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</si>
  <si>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</si>
  <si>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</si>
  <si>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</si>
  <si>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丁、本年度國庫收支餘絀(甲+乙-丙)</t>
  </si>
  <si>
    <t xml:space="preserve">       各機關解繳以前年度歲入</t>
  </si>
  <si>
    <t xml:space="preserve">       各機關解繳以前年度經費賸餘</t>
  </si>
  <si>
    <t xml:space="preserve">       預收款</t>
  </si>
  <si>
    <t xml:space="preserve">       剔除經費</t>
  </si>
  <si>
    <t xml:space="preserve">  總決算列支而國庫尚未撥付部分</t>
  </si>
  <si>
    <t xml:space="preserve">    本年度歲出保留國庫未撥款</t>
  </si>
  <si>
    <t xml:space="preserve">  本年度國庫列收總決算不計之收入</t>
  </si>
  <si>
    <t xml:space="preserve">  本年度國庫列支總決算不計之支出</t>
  </si>
  <si>
    <t xml:space="preserve">       國庫補撥各機關以前年度支出</t>
  </si>
  <si>
    <t xml:space="preserve">       國庫直接退還以前年度歲入</t>
  </si>
  <si>
    <t xml:space="preserve">       國庫直接退還預收款</t>
  </si>
  <si>
    <t xml:space="preserve">       九二一震災災後重建特別決算支出</t>
  </si>
  <si>
    <t xml:space="preserve">       債務還本</t>
  </si>
  <si>
    <t xml:space="preserve">  總決算列收而國庫尚未收到部分</t>
  </si>
  <si>
    <t xml:space="preserve">       本年度應收歲入款</t>
  </si>
  <si>
    <t xml:space="preserve">       本年度應收歲入保留款</t>
  </si>
  <si>
    <t xml:space="preserve">  各機關尚未繳庫款</t>
  </si>
  <si>
    <t xml:space="preserve">       本年度歲入已收尚未繳庫部分</t>
  </si>
  <si>
    <t xml:space="preserve">       本年度經費賸餘尚未繳庫部分</t>
  </si>
  <si>
    <t xml:space="preserve">           以前年度支出</t>
  </si>
  <si>
    <t xml:space="preserve">           別決算以前年度收入</t>
  </si>
  <si>
    <t xml:space="preserve">           別決算以前年度支出</t>
  </si>
  <si>
    <t xml:space="preserve">           一期特別決算以前年度支出</t>
  </si>
  <si>
    <t>元，收支相抵如數。</t>
  </si>
  <si>
    <t xml:space="preserve">           特別決算以前年度支出</t>
  </si>
  <si>
    <t>中華民國九十一年十二月三十一日</t>
  </si>
  <si>
    <t xml:space="preserve">           一期特別決算以前年度收入</t>
  </si>
  <si>
    <t xml:space="preserve">       臺北都會區大眾捷運系統第三期建設工程特</t>
  </si>
  <si>
    <t>實支1,714,140,118,475.01</t>
  </si>
  <si>
    <t xml:space="preserve">       九二一震災災後重建二期特別決算支出</t>
  </si>
  <si>
    <t xml:space="preserve">       興建臺灣北部區域第二高速公路第二期工程</t>
  </si>
  <si>
    <t xml:space="preserve">       興建重大交通建設計畫第二期工程特別決算</t>
  </si>
  <si>
    <t xml:space="preserve">       興建重大交通建設計畫第三期工程特別決算</t>
  </si>
  <si>
    <t xml:space="preserve">       口蹄疫危機處理特別決算以前年度支出</t>
  </si>
  <si>
    <t xml:space="preserve">       臺北都會區大眾捷運系統第三期建設工程特</t>
  </si>
  <si>
    <t xml:space="preserve">       臺灣省加速取得公共設施保留地償債計畫第</t>
  </si>
  <si>
    <t xml:space="preserve">       戰士授田憑據處理補償金及其發放作業費特</t>
  </si>
  <si>
    <t>歲入差額解釋表金額</t>
  </si>
  <si>
    <t>歲出差額解釋表金額</t>
  </si>
  <si>
    <t>歲入歲出相抵</t>
  </si>
  <si>
    <t>1,609,787,002,687.33元，</t>
  </si>
  <si>
    <t xml:space="preserve">           別決算以前年度支出</t>
  </si>
  <si>
    <t xml:space="preserve">       臺灣省加速取得公共設施保留地償債計畫第</t>
  </si>
  <si>
    <t xml:space="preserve">       發行公債及賒借</t>
  </si>
  <si>
    <t>歲入差額解釋表金額</t>
  </si>
  <si>
    <t>歲出差額解釋表金額</t>
  </si>
  <si>
    <t>歲入歲出相抵</t>
  </si>
  <si>
    <t xml:space="preserve">  二、總決算列支而國庫尚未撥付部分</t>
  </si>
  <si>
    <t xml:space="preserve">  一、本年度國庫列收總決算不計之收入</t>
  </si>
  <si>
    <t xml:space="preserve">  一、本年度國庫列支總決算不計之支出</t>
  </si>
  <si>
    <t xml:space="preserve">       2.國庫直接退還以前年度歲入</t>
  </si>
  <si>
    <t xml:space="preserve">       3.國庫直接退還預收款</t>
  </si>
  <si>
    <t xml:space="preserve">  二、總決算列收而國庫尚未收到部分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</si>
  <si>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</si>
  <si>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</si>
  <si>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</si>
  <si>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單位：新臺幣元</t>
  </si>
  <si>
    <t>甲、本年度歲入歲出餘絀</t>
  </si>
  <si>
    <t>丁、本年度國庫收支餘絀</t>
  </si>
  <si>
    <t xml:space="preserve">          本年度歲出保留國庫未撥款</t>
  </si>
  <si>
    <t>，收支相抵如列數。</t>
  </si>
  <si>
    <t>國庫報告本年度</t>
  </si>
  <si>
    <t>實支：</t>
  </si>
  <si>
    <t xml:space="preserve">          本年度歲入保留款尚未解繳國庫數</t>
  </si>
  <si>
    <r>
      <t xml:space="preserve">                                                            </t>
    </r>
    <r>
      <rPr>
        <sz val="12"/>
        <rFont val="新細明體"/>
        <family val="0"/>
      </rPr>
      <t>中華民國</t>
    </r>
    <r>
      <rPr>
        <sz val="12"/>
        <rFont val="Times New Roman"/>
        <family val="1"/>
      </rPr>
      <t xml:space="preserve">  94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</si>
  <si>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t xml:space="preserve">       1.國庫補撥各機關以前年度支出</t>
  </si>
  <si>
    <t xml:space="preserve">       5.國軍老舊眷村改建特別決算收入</t>
  </si>
  <si>
    <t xml:space="preserve">       7.基隆河整體治理計畫(前期計畫)特別決算</t>
  </si>
  <si>
    <t xml:space="preserve">       1.各機關解繳以前年度歲入</t>
  </si>
  <si>
    <t xml:space="preserve">       2.各機關解繳以前年度經費賸餘</t>
  </si>
  <si>
    <t xml:space="preserve">       3.解繳剔除經費</t>
  </si>
  <si>
    <t xml:space="preserve">       4.預收款</t>
  </si>
  <si>
    <t xml:space="preserve">       5.九二一震災災後重建特別決算以前年度支出</t>
  </si>
  <si>
    <t xml:space="preserve">       9.基隆河整體治理計畫特別決算支出           </t>
  </si>
  <si>
    <t xml:space="preserve">          務舉借收入</t>
  </si>
  <si>
    <t xml:space="preserve">          債務舉借收入</t>
  </si>
  <si>
    <t xml:space="preserve">       6.九二一震災災後重建第二期特別決算以</t>
  </si>
  <si>
    <t xml:space="preserve">          前年度支出</t>
  </si>
  <si>
    <t xml:space="preserve">       4.興建重大交通建設計畫第三期工程特別</t>
  </si>
  <si>
    <t xml:space="preserve">          決算以前年度支出</t>
  </si>
  <si>
    <t xml:space="preserve">       6.九二一震災災後重建第二期特別決算債</t>
  </si>
  <si>
    <t xml:space="preserve">       8.國軍老舊眷村改建特別決算支出</t>
  </si>
  <si>
    <r>
      <t xml:space="preserve"> </t>
    </r>
    <r>
      <rPr>
        <sz val="9"/>
        <rFont val="新細明體"/>
        <family val="1"/>
      </rPr>
      <t xml:space="preserve">      10.擴大公共建設投資計畫特別決算</t>
    </r>
  </si>
  <si>
    <t>實收：</t>
  </si>
  <si>
    <r>
      <t>1,983,403,032,774.42</t>
    </r>
    <r>
      <rPr>
        <sz val="8"/>
        <rFont val="新細明體"/>
        <family val="1"/>
      </rPr>
      <t>元</t>
    </r>
  </si>
  <si>
    <r>
      <t xml:space="preserve"> </t>
    </r>
    <r>
      <rPr>
        <sz val="9"/>
        <rFont val="新細明體"/>
        <family val="1"/>
      </rPr>
      <t xml:space="preserve">      7.擴大公共建設投資計畫特別決算</t>
    </r>
  </si>
  <si>
    <r>
      <t xml:space="preserve">       8.</t>
    </r>
    <r>
      <rPr>
        <sz val="8"/>
        <rFont val="新細明體"/>
        <family val="1"/>
      </rPr>
      <t xml:space="preserve">擴大公共建設投資計畫特別決算（94年度）        </t>
    </r>
  </si>
  <si>
    <r>
      <t xml:space="preserve">         </t>
    </r>
    <r>
      <rPr>
        <sz val="9"/>
        <rFont val="新細明體"/>
        <family val="1"/>
      </rPr>
      <t>債務</t>
    </r>
    <r>
      <rPr>
        <sz val="9"/>
        <rFont val="新細明體"/>
        <family val="1"/>
      </rPr>
      <t>舉借收入</t>
    </r>
  </si>
  <si>
    <r>
      <t xml:space="preserve">          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93</t>
    </r>
    <r>
      <rPr>
        <sz val="9"/>
        <rFont val="細明體"/>
        <family val="3"/>
      </rPr>
      <t>年度）以前年度支出</t>
    </r>
  </si>
  <si>
    <t xml:space="preserve">       11.本年度總決算債務償還支出</t>
  </si>
  <si>
    <r>
      <t xml:space="preserve">           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年度）支出</t>
    </r>
  </si>
  <si>
    <r>
      <t>1,834,032,931,438.00</t>
    </r>
    <r>
      <rPr>
        <sz val="8"/>
        <rFont val="新細明體"/>
        <family val="1"/>
      </rPr>
      <t>元</t>
    </r>
  </si>
  <si>
    <t xml:space="preserve">       9.本年度總決算債務舉借收入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</si>
</sst>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6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sz val="9"/>
      <name val="Times New Roman"/>
      <family val="1"/>
    </font>
    <font>
      <sz val="9"/>
      <name val="華康中黑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3" xfId="0" applyFont="1" applyBorder="1" applyAlignment="1" quotePrefix="1">
      <alignment horizontal="center"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178" fontId="8" fillId="0" borderId="4" xfId="0" applyNumberFormat="1" applyFont="1" applyBorder="1" applyAlignment="1">
      <alignment shrinkToFit="1"/>
    </xf>
    <xf numFmtId="178" fontId="8" fillId="0" borderId="5" xfId="0" applyNumberFormat="1" applyFont="1" applyBorder="1" applyAlignment="1">
      <alignment shrinkToFit="1"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horizontal="center" shrinkToFit="1"/>
    </xf>
    <xf numFmtId="178" fontId="10" fillId="0" borderId="4" xfId="0" applyNumberFormat="1" applyFont="1" applyBorder="1" applyAlignment="1">
      <alignment shrinkToFit="1"/>
    </xf>
    <xf numFmtId="178" fontId="11" fillId="0" borderId="3" xfId="0" applyNumberFormat="1" applyFont="1" applyBorder="1" applyAlignment="1">
      <alignment shrinkToFit="1"/>
    </xf>
    <xf numFmtId="178" fontId="11" fillId="0" borderId="4" xfId="0" applyNumberFormat="1" applyFont="1" applyBorder="1" applyAlignment="1">
      <alignment shrinkToFit="1"/>
    </xf>
    <xf numFmtId="177" fontId="14" fillId="0" borderId="0" xfId="0" applyNumberFormat="1" applyFont="1" applyAlignment="1">
      <alignment/>
    </xf>
    <xf numFmtId="0" fontId="9" fillId="0" borderId="3" xfId="0" applyFont="1" applyBorder="1" applyAlignment="1">
      <alignment horizontal="left" vertical="center" shrinkToFit="1"/>
    </xf>
    <xf numFmtId="177" fontId="12" fillId="0" borderId="6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8" fontId="17" fillId="0" borderId="4" xfId="0" applyNumberFormat="1" applyFont="1" applyBorder="1" applyAlignment="1">
      <alignment shrinkToFit="1"/>
    </xf>
    <xf numFmtId="43" fontId="4" fillId="0" borderId="0" xfId="15" applyFont="1" applyAlignment="1">
      <alignment/>
    </xf>
    <xf numFmtId="181" fontId="17" fillId="0" borderId="4" xfId="0" applyNumberFormat="1" applyFont="1" applyBorder="1" applyAlignment="1">
      <alignment shrinkToFit="1"/>
    </xf>
    <xf numFmtId="181" fontId="11" fillId="0" borderId="4" xfId="0" applyNumberFormat="1" applyFont="1" applyBorder="1" applyAlignment="1">
      <alignment shrinkToFit="1"/>
    </xf>
    <xf numFmtId="178" fontId="17" fillId="0" borderId="4" xfId="0" applyNumberFormat="1" applyFont="1" applyBorder="1" applyAlignment="1">
      <alignment vertical="top" shrinkToFit="1"/>
    </xf>
    <xf numFmtId="178" fontId="10" fillId="0" borderId="4" xfId="0" applyNumberFormat="1" applyFont="1" applyBorder="1" applyAlignment="1">
      <alignment vertical="top" shrinkToFit="1"/>
    </xf>
    <xf numFmtId="177" fontId="7" fillId="0" borderId="0" xfId="0" applyNumberFormat="1" applyFont="1" applyAlignment="1">
      <alignment vertical="top" shrinkToFit="1"/>
    </xf>
    <xf numFmtId="0" fontId="7" fillId="0" borderId="0" xfId="0" applyFont="1" applyAlignment="1">
      <alignment vertical="top"/>
    </xf>
    <xf numFmtId="0" fontId="12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left"/>
    </xf>
    <xf numFmtId="0" fontId="18" fillId="0" borderId="4" xfId="0" applyFont="1" applyBorder="1" applyAlignment="1" quotePrefix="1">
      <alignment horizontal="left" shrinkToFit="1"/>
    </xf>
    <xf numFmtId="0" fontId="18" fillId="0" borderId="4" xfId="0" applyFont="1" applyBorder="1" applyAlignment="1">
      <alignment horizontal="left" vertical="top" shrinkToFit="1"/>
    </xf>
    <xf numFmtId="0" fontId="12" fillId="0" borderId="4" xfId="0" applyFont="1" applyBorder="1" applyAlignment="1" quotePrefix="1">
      <alignment horizontal="left" shrinkToFit="1"/>
    </xf>
    <xf numFmtId="0" fontId="12" fillId="0" borderId="4" xfId="0" applyFont="1" applyBorder="1" applyAlignment="1">
      <alignment horizontal="left" shrinkToFit="1"/>
    </xf>
    <xf numFmtId="177" fontId="12" fillId="0" borderId="0" xfId="0" applyNumberFormat="1" applyFont="1" applyAlignment="1" quotePrefix="1">
      <alignment/>
    </xf>
    <xf numFmtId="177" fontId="12" fillId="0" borderId="0" xfId="0" applyNumberFormat="1" applyFont="1" applyAlignment="1">
      <alignment vertical="top"/>
    </xf>
    <xf numFmtId="177" fontId="12" fillId="0" borderId="0" xfId="0" applyNumberFormat="1" applyFont="1" applyAlignment="1" quotePrefix="1">
      <alignment vertical="top"/>
    </xf>
    <xf numFmtId="0" fontId="12" fillId="0" borderId="7" xfId="0" applyFont="1" applyBorder="1" applyAlignment="1">
      <alignment horizontal="left" vertical="top"/>
    </xf>
    <xf numFmtId="181" fontId="15" fillId="0" borderId="3" xfId="0" applyNumberFormat="1" applyFont="1" applyBorder="1" applyAlignment="1">
      <alignment vertical="center" shrinkToFit="1"/>
    </xf>
    <xf numFmtId="43" fontId="13" fillId="0" borderId="0" xfId="15" applyFont="1" applyAlignment="1">
      <alignment/>
    </xf>
    <xf numFmtId="0" fontId="12" fillId="0" borderId="0" xfId="0" applyFont="1" applyAlignment="1">
      <alignment/>
    </xf>
    <xf numFmtId="43" fontId="14" fillId="0" borderId="0" xfId="15" applyFont="1" applyAlignment="1">
      <alignment/>
    </xf>
    <xf numFmtId="0" fontId="20" fillId="0" borderId="4" xfId="0" applyFont="1" applyBorder="1" applyAlignment="1" quotePrefix="1">
      <alignment horizontal="left" shrinkToFit="1"/>
    </xf>
    <xf numFmtId="182" fontId="13" fillId="0" borderId="0" xfId="15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178" fontId="10" fillId="0" borderId="4" xfId="0" applyNumberFormat="1" applyFont="1" applyBorder="1" applyAlignment="1">
      <alignment/>
    </xf>
    <xf numFmtId="43" fontId="5" fillId="0" borderId="0" xfId="15" applyFont="1" applyAlignment="1">
      <alignment/>
    </xf>
    <xf numFmtId="182" fontId="10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20" fillId="0" borderId="4" xfId="0" applyFont="1" applyFill="1" applyBorder="1" applyAlignment="1" quotePrefix="1">
      <alignment horizontal="left" shrinkToFit="1"/>
    </xf>
    <xf numFmtId="0" fontId="9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 quotePrefix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7" fillId="0" borderId="4" xfId="0" applyFont="1" applyFill="1" applyBorder="1" applyAlignment="1">
      <alignment shrinkToFi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 quotePrefix="1">
      <alignment horizontal="left" vertical="top"/>
    </xf>
    <xf numFmtId="177" fontId="13" fillId="0" borderId="0" xfId="0" applyNumberFormat="1" applyFont="1" applyAlignment="1">
      <alignment vertical="top"/>
    </xf>
    <xf numFmtId="181" fontId="15" fillId="0" borderId="3" xfId="0" applyNumberFormat="1" applyFont="1" applyBorder="1" applyAlignment="1">
      <alignment vertical="center"/>
    </xf>
    <xf numFmtId="181" fontId="11" fillId="0" borderId="4" xfId="0" applyNumberFormat="1" applyFont="1" applyBorder="1" applyAlignment="1">
      <alignment/>
    </xf>
    <xf numFmtId="181" fontId="10" fillId="0" borderId="4" xfId="0" applyNumberFormat="1" applyFont="1" applyBorder="1" applyAlignment="1">
      <alignment/>
    </xf>
    <xf numFmtId="178" fontId="23" fillId="0" borderId="4" xfId="0" applyNumberFormat="1" applyFont="1" applyBorder="1" applyAlignment="1">
      <alignment shrinkToFi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9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972175" y="1333500"/>
          <a:ext cx="11620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1,463,379,515,394.73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1,567,281,380,160.00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4</xdr:col>
      <xdr:colOff>1219200</xdr:colOff>
      <xdr:row>7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181725" y="1390650"/>
          <a:ext cx="12001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總決算本年度歲入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1,315,
897,364,325.30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元，歲出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1,552,162,107,585.00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,
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兩抵餘絀如總計列數。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="110" zoomScaleNormal="110" workbookViewId="0" topLeftCell="A1">
      <selection activeCell="F52" sqref="F52"/>
    </sheetView>
  </sheetViews>
  <sheetFormatPr defaultColWidth="9.00390625" defaultRowHeight="16.5"/>
  <cols>
    <col min="1" max="1" width="33.625" style="1" customWidth="1"/>
    <col min="2" max="2" width="14.00390625" style="1" customWidth="1"/>
    <col min="3" max="3" width="14.75390625" style="1" customWidth="1"/>
    <col min="4" max="4" width="15.75390625" style="1" customWidth="1"/>
    <col min="5" max="5" width="14.75390625" style="1" customWidth="1"/>
    <col min="6" max="6" width="16.87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70" t="s">
        <v>18</v>
      </c>
      <c r="B1" s="70"/>
      <c r="C1" s="70"/>
      <c r="D1" s="70"/>
      <c r="E1" s="70"/>
    </row>
    <row r="2" spans="1:5" ht="32.25">
      <c r="A2" s="71" t="s">
        <v>19</v>
      </c>
      <c r="B2" s="71"/>
      <c r="C2" s="71"/>
      <c r="D2" s="71"/>
      <c r="E2" s="71"/>
    </row>
    <row r="3" spans="1:5" ht="17.25" thickBot="1">
      <c r="A3" s="51" t="s">
        <v>92</v>
      </c>
      <c r="C3" s="49"/>
      <c r="D3" s="49"/>
      <c r="E3" s="50" t="s">
        <v>84</v>
      </c>
    </row>
    <row r="4" spans="1:5" s="4" customFormat="1" ht="15.75">
      <c r="A4" s="74" t="s">
        <v>0</v>
      </c>
      <c r="B4" s="2" t="s">
        <v>3</v>
      </c>
      <c r="C4" s="2"/>
      <c r="D4" s="3"/>
      <c r="E4" s="72" t="s">
        <v>20</v>
      </c>
    </row>
    <row r="5" spans="1:5" s="4" customFormat="1" ht="15.75">
      <c r="A5" s="75"/>
      <c r="B5" s="5" t="s">
        <v>21</v>
      </c>
      <c r="C5" s="5" t="s">
        <v>22</v>
      </c>
      <c r="D5" s="5" t="s">
        <v>23</v>
      </c>
      <c r="E5" s="73"/>
    </row>
    <row r="6" spans="1:8" s="4" customFormat="1" ht="15.75" customHeight="1">
      <c r="A6" s="20" t="s">
        <v>85</v>
      </c>
      <c r="B6" s="17" t="s">
        <v>24</v>
      </c>
      <c r="C6" s="17" t="s">
        <v>24</v>
      </c>
      <c r="D6" s="66">
        <f>1463379515394.73-1567281380160</f>
        <v>-103901864765.27002</v>
      </c>
      <c r="E6" s="21"/>
      <c r="F6" s="53"/>
      <c r="G6" s="13" t="s">
        <v>24</v>
      </c>
      <c r="H6" s="13" t="s">
        <v>24</v>
      </c>
    </row>
    <row r="7" spans="1:8" s="4" customFormat="1" ht="15" customHeight="1">
      <c r="A7" s="14" t="s">
        <v>25</v>
      </c>
      <c r="B7" s="16"/>
      <c r="C7" s="16"/>
      <c r="D7" s="67">
        <f>SUM(C8:C22)</f>
        <v>564984013455.8301</v>
      </c>
      <c r="E7" s="22"/>
      <c r="F7" s="53"/>
      <c r="G7" s="13" t="s">
        <v>24</v>
      </c>
      <c r="H7" s="12"/>
    </row>
    <row r="8" spans="1:8" s="4" customFormat="1" ht="15" customHeight="1">
      <c r="A8" s="47" t="s">
        <v>76</v>
      </c>
      <c r="B8" s="16"/>
      <c r="C8" s="16">
        <f>SUM(B9:B20)</f>
        <v>541172065955.83</v>
      </c>
      <c r="D8" s="68"/>
      <c r="E8" s="23"/>
      <c r="F8" s="53"/>
      <c r="G8" s="13" t="s">
        <v>24</v>
      </c>
      <c r="H8" s="12"/>
    </row>
    <row r="9" spans="1:5" s="4" customFormat="1" ht="15.75" customHeight="1">
      <c r="A9" s="55" t="s">
        <v>96</v>
      </c>
      <c r="B9" s="16">
        <v>176883653412.23</v>
      </c>
      <c r="C9" s="16"/>
      <c r="D9" s="68"/>
      <c r="E9" s="24"/>
    </row>
    <row r="10" spans="1:5" s="4" customFormat="1" ht="15.75" customHeight="1">
      <c r="A10" s="55" t="s">
        <v>97</v>
      </c>
      <c r="B10" s="16">
        <v>3718146469.6</v>
      </c>
      <c r="C10" s="16"/>
      <c r="D10" s="68"/>
      <c r="E10" s="19"/>
    </row>
    <row r="11" spans="1:7" s="4" customFormat="1" ht="15.75" customHeight="1">
      <c r="A11" s="62" t="s">
        <v>98</v>
      </c>
      <c r="B11" s="16">
        <v>3734430</v>
      </c>
      <c r="C11" s="16"/>
      <c r="D11" s="68"/>
      <c r="E11" s="6"/>
      <c r="G11" s="13" t="s">
        <v>24</v>
      </c>
    </row>
    <row r="12" spans="1:7" s="4" customFormat="1" ht="15.75" customHeight="1">
      <c r="A12" s="62" t="s">
        <v>99</v>
      </c>
      <c r="B12" s="16">
        <v>678366451</v>
      </c>
      <c r="C12" s="16"/>
      <c r="D12" s="68"/>
      <c r="E12" s="6"/>
      <c r="G12" s="13" t="s">
        <v>24</v>
      </c>
    </row>
    <row r="13" spans="1:5" s="4" customFormat="1" ht="15.75" customHeight="1">
      <c r="A13" s="58" t="s">
        <v>94</v>
      </c>
      <c r="B13" s="16">
        <v>111310303717</v>
      </c>
      <c r="C13" s="16"/>
      <c r="D13" s="68"/>
      <c r="E13" s="6"/>
    </row>
    <row r="14" spans="1:5" s="4" customFormat="1" ht="15.75" customHeight="1">
      <c r="A14" s="61" t="s">
        <v>108</v>
      </c>
      <c r="B14" s="16">
        <v>7100000000</v>
      </c>
      <c r="C14" s="16"/>
      <c r="D14" s="68"/>
      <c r="E14" s="6"/>
    </row>
    <row r="15" spans="1:5" s="4" customFormat="1" ht="12.75" customHeight="1">
      <c r="A15" s="61" t="s">
        <v>102</v>
      </c>
      <c r="B15" s="16"/>
      <c r="C15" s="16"/>
      <c r="D15" s="68"/>
      <c r="E15" s="6"/>
    </row>
    <row r="16" spans="1:5" s="4" customFormat="1" ht="15.75" customHeight="1">
      <c r="A16" s="61" t="s">
        <v>95</v>
      </c>
      <c r="B16" s="16">
        <v>27000000000</v>
      </c>
      <c r="C16" s="16"/>
      <c r="D16" s="68"/>
      <c r="E16" s="6"/>
    </row>
    <row r="17" spans="1:5" s="4" customFormat="1" ht="12.75" customHeight="1">
      <c r="A17" s="61" t="s">
        <v>103</v>
      </c>
      <c r="B17" s="16"/>
      <c r="C17" s="16"/>
      <c r="D17" s="68"/>
      <c r="E17" s="6"/>
    </row>
    <row r="18" spans="1:5" s="4" customFormat="1" ht="12.75" customHeight="1">
      <c r="A18" s="61" t="s">
        <v>114</v>
      </c>
      <c r="B18" s="16">
        <v>47177165563</v>
      </c>
      <c r="C18" s="16"/>
      <c r="D18" s="68"/>
      <c r="E18" s="6"/>
    </row>
    <row r="19" spans="1:5" s="4" customFormat="1" ht="15" customHeight="1">
      <c r="A19" s="63" t="s">
        <v>115</v>
      </c>
      <c r="B19" s="16"/>
      <c r="C19" s="16"/>
      <c r="D19" s="68"/>
      <c r="E19" s="6"/>
    </row>
    <row r="20" spans="1:5" s="4" customFormat="1" ht="15.75" customHeight="1">
      <c r="A20" s="55" t="s">
        <v>120</v>
      </c>
      <c r="B20" s="16">
        <v>167300695913</v>
      </c>
      <c r="C20" s="16"/>
      <c r="D20" s="68"/>
      <c r="E20" s="6"/>
    </row>
    <row r="21" spans="1:5" s="4" customFormat="1" ht="13.5" customHeight="1">
      <c r="A21" s="56" t="s">
        <v>75</v>
      </c>
      <c r="B21" s="16"/>
      <c r="C21" s="16">
        <f>B22</f>
        <v>23811947500</v>
      </c>
      <c r="D21" s="68"/>
      <c r="E21" s="6"/>
    </row>
    <row r="22" spans="1:5" s="4" customFormat="1" ht="13.5" customHeight="1">
      <c r="A22" s="59" t="s">
        <v>87</v>
      </c>
      <c r="B22" s="69">
        <v>23811947500</v>
      </c>
      <c r="C22" s="16"/>
      <c r="D22" s="68"/>
      <c r="E22" s="6"/>
    </row>
    <row r="23" spans="1:5" s="4" customFormat="1" ht="13.5" customHeight="1">
      <c r="A23" s="57" t="s">
        <v>26</v>
      </c>
      <c r="B23" s="16"/>
      <c r="C23" s="16"/>
      <c r="D23" s="67">
        <f>C24+C40+C42</f>
        <v>311712047354.14</v>
      </c>
      <c r="E23" s="6"/>
    </row>
    <row r="24" spans="1:5" s="4" customFormat="1" ht="18" customHeight="1">
      <c r="A24" s="56" t="s">
        <v>77</v>
      </c>
      <c r="B24" s="16"/>
      <c r="C24" s="16">
        <f>SUM(B25:B39)</f>
        <v>289790107852</v>
      </c>
      <c r="D24" s="18"/>
      <c r="E24" s="6"/>
    </row>
    <row r="25" spans="1:5" s="4" customFormat="1" ht="15.75" customHeight="1">
      <c r="A25" s="58" t="s">
        <v>93</v>
      </c>
      <c r="B25" s="16">
        <v>24959426446</v>
      </c>
      <c r="C25" s="16"/>
      <c r="D25" s="16"/>
      <c r="E25" s="6"/>
    </row>
    <row r="26" spans="1:5" s="4" customFormat="1" ht="15.75" customHeight="1">
      <c r="A26" s="59" t="s">
        <v>78</v>
      </c>
      <c r="B26" s="16">
        <v>416695563</v>
      </c>
      <c r="C26" s="16"/>
      <c r="D26" s="16"/>
      <c r="E26" s="6"/>
    </row>
    <row r="27" spans="1:5" s="4" customFormat="1" ht="15.75" customHeight="1">
      <c r="A27" s="59" t="s">
        <v>79</v>
      </c>
      <c r="B27" s="16">
        <f>6493830067-376</f>
        <v>6493829691</v>
      </c>
      <c r="C27" s="16"/>
      <c r="D27" s="16"/>
      <c r="E27" s="6"/>
    </row>
    <row r="28" spans="1:5" s="4" customFormat="1" ht="15.75" customHeight="1">
      <c r="A28" s="55" t="s">
        <v>106</v>
      </c>
      <c r="B28" s="16">
        <v>321939561</v>
      </c>
      <c r="C28" s="16"/>
      <c r="D28" s="16"/>
      <c r="E28" s="6"/>
    </row>
    <row r="29" spans="1:5" s="4" customFormat="1" ht="12" customHeight="1">
      <c r="A29" s="55" t="s">
        <v>107</v>
      </c>
      <c r="B29" s="16"/>
      <c r="C29" s="16"/>
      <c r="D29" s="16"/>
      <c r="E29" s="6"/>
    </row>
    <row r="30" spans="1:5" s="4" customFormat="1" ht="15.75" customHeight="1">
      <c r="A30" s="58" t="s">
        <v>100</v>
      </c>
      <c r="B30" s="16">
        <v>5847999783</v>
      </c>
      <c r="C30" s="16"/>
      <c r="D30" s="16"/>
      <c r="E30" s="6"/>
    </row>
    <row r="31" spans="1:5" s="4" customFormat="1" ht="15.75" customHeight="1">
      <c r="A31" s="58" t="s">
        <v>104</v>
      </c>
      <c r="B31" s="16">
        <v>1533482828</v>
      </c>
      <c r="C31" s="16"/>
      <c r="D31" s="16"/>
      <c r="E31" s="6"/>
    </row>
    <row r="32" spans="1:5" s="4" customFormat="1" ht="12.75" customHeight="1">
      <c r="A32" s="64" t="s">
        <v>105</v>
      </c>
      <c r="B32" s="16"/>
      <c r="C32" s="16"/>
      <c r="D32" s="16"/>
      <c r="E32" s="6"/>
    </row>
    <row r="33" spans="1:5" s="4" customFormat="1" ht="17.25" customHeight="1">
      <c r="A33" s="63" t="s">
        <v>113</v>
      </c>
      <c r="B33" s="16">
        <v>2055211365</v>
      </c>
      <c r="C33" s="16"/>
      <c r="D33" s="16"/>
      <c r="E33" s="6"/>
    </row>
    <row r="34" spans="1:5" s="4" customFormat="1" ht="12.75" customHeight="1">
      <c r="A34" s="63" t="s">
        <v>116</v>
      </c>
      <c r="B34" s="16"/>
      <c r="C34" s="16"/>
      <c r="D34" s="16"/>
      <c r="E34" s="6"/>
    </row>
    <row r="35" spans="1:5" s="4" customFormat="1" ht="16.5" customHeight="1">
      <c r="A35" s="58" t="s">
        <v>109</v>
      </c>
      <c r="B35" s="16">
        <v>105403486080</v>
      </c>
      <c r="C35" s="16"/>
      <c r="D35" s="16"/>
      <c r="E35" s="6"/>
    </row>
    <row r="36" spans="1:5" s="4" customFormat="1" ht="15" customHeight="1">
      <c r="A36" s="55" t="s">
        <v>101</v>
      </c>
      <c r="B36" s="16">
        <v>26553834093</v>
      </c>
      <c r="C36" s="16"/>
      <c r="D36" s="16"/>
      <c r="E36" s="6"/>
    </row>
    <row r="37" spans="1:5" s="4" customFormat="1" ht="18.75" customHeight="1">
      <c r="A37" s="63" t="s">
        <v>110</v>
      </c>
      <c r="B37" s="16">
        <v>52131008242</v>
      </c>
      <c r="C37" s="16"/>
      <c r="D37" s="16"/>
      <c r="E37" s="6"/>
    </row>
    <row r="38" spans="1:5" s="4" customFormat="1" ht="14.25" customHeight="1">
      <c r="A38" s="63" t="s">
        <v>118</v>
      </c>
      <c r="B38" s="16"/>
      <c r="C38" s="16"/>
      <c r="D38" s="16"/>
      <c r="E38" s="6"/>
    </row>
    <row r="39" spans="1:5" s="4" customFormat="1" ht="15.75" customHeight="1">
      <c r="A39" s="55" t="s">
        <v>117</v>
      </c>
      <c r="B39" s="16">
        <v>64073194200</v>
      </c>
      <c r="C39" s="16"/>
      <c r="D39" s="16"/>
      <c r="E39" s="6"/>
    </row>
    <row r="40" spans="1:5" s="4" customFormat="1" ht="15.75" customHeight="1">
      <c r="A40" s="56" t="s">
        <v>80</v>
      </c>
      <c r="B40" s="16"/>
      <c r="C40" s="52">
        <f>B41</f>
        <v>15076531278.14</v>
      </c>
      <c r="D40" s="16"/>
      <c r="E40" s="6"/>
    </row>
    <row r="41" spans="1:5" s="4" customFormat="1" ht="15" customHeight="1">
      <c r="A41" s="59" t="s">
        <v>91</v>
      </c>
      <c r="B41" s="16">
        <v>15076531278.14</v>
      </c>
      <c r="C41" s="16"/>
      <c r="D41" s="16"/>
      <c r="E41" s="6"/>
    </row>
    <row r="42" spans="1:5" s="4" customFormat="1" ht="15.75" customHeight="1">
      <c r="A42" s="56" t="s">
        <v>81</v>
      </c>
      <c r="B42" s="16"/>
      <c r="C42" s="16">
        <f>SUM(B43:B44)</f>
        <v>6845408224</v>
      </c>
      <c r="D42" s="16"/>
      <c r="E42" s="6"/>
    </row>
    <row r="43" spans="1:5" s="4" customFormat="1" ht="14.25" customHeight="1">
      <c r="A43" s="59" t="s">
        <v>82</v>
      </c>
      <c r="B43" s="16">
        <v>6072017298</v>
      </c>
      <c r="C43" s="16"/>
      <c r="D43" s="16"/>
      <c r="E43" s="6"/>
    </row>
    <row r="44" spans="1:7" s="4" customFormat="1" ht="15.75" customHeight="1">
      <c r="A44" s="59" t="s">
        <v>83</v>
      </c>
      <c r="B44" s="69">
        <v>773390926</v>
      </c>
      <c r="C44" s="16"/>
      <c r="D44" s="16"/>
      <c r="E44" s="6"/>
      <c r="F44" s="45" t="s">
        <v>72</v>
      </c>
      <c r="G44" s="44">
        <v>1983403032774.42</v>
      </c>
    </row>
    <row r="45" spans="1:8" s="4" customFormat="1" ht="18.75" customHeight="1">
      <c r="A45" s="57" t="s">
        <v>86</v>
      </c>
      <c r="B45" s="18"/>
      <c r="C45" s="18"/>
      <c r="D45" s="67">
        <f>D6+D7-D23</f>
        <v>149370101336.42004</v>
      </c>
      <c r="E45" s="39" t="s">
        <v>89</v>
      </c>
      <c r="F45" s="45" t="s">
        <v>73</v>
      </c>
      <c r="G45" s="44">
        <v>1834032931438</v>
      </c>
      <c r="H45" s="13" t="s">
        <v>24</v>
      </c>
    </row>
    <row r="46" spans="1:8" s="4" customFormat="1" ht="11.25" customHeight="1">
      <c r="A46" s="57"/>
      <c r="B46" s="18"/>
      <c r="C46" s="18"/>
      <c r="D46" s="28"/>
      <c r="E46" s="39" t="s">
        <v>111</v>
      </c>
      <c r="F46" s="45"/>
      <c r="G46" s="44"/>
      <c r="H46" s="13"/>
    </row>
    <row r="47" spans="1:8" s="4" customFormat="1" ht="11.25" customHeight="1">
      <c r="A47" s="60"/>
      <c r="B47" s="16"/>
      <c r="C47" s="16"/>
      <c r="D47" s="16"/>
      <c r="E47" s="65" t="s">
        <v>112</v>
      </c>
      <c r="F47" s="44"/>
      <c r="G47" s="13" t="s">
        <v>24</v>
      </c>
      <c r="H47" s="13" t="s">
        <v>24</v>
      </c>
    </row>
    <row r="48" spans="1:8" s="4" customFormat="1" ht="11.25" customHeight="1">
      <c r="A48" s="60"/>
      <c r="B48" s="16"/>
      <c r="C48" s="16"/>
      <c r="D48" s="16"/>
      <c r="E48" s="40" t="s">
        <v>90</v>
      </c>
      <c r="F48" s="44"/>
      <c r="G48" s="13"/>
      <c r="H48" s="13"/>
    </row>
    <row r="49" spans="1:8" s="4" customFormat="1" ht="12" customHeight="1">
      <c r="A49" s="8"/>
      <c r="B49" s="10"/>
      <c r="C49" s="10"/>
      <c r="D49" s="10"/>
      <c r="E49" s="65" t="s">
        <v>119</v>
      </c>
      <c r="F49" s="46" t="s">
        <v>74</v>
      </c>
      <c r="G49" s="13">
        <f>G44-G45</f>
        <v>149370101336.41992</v>
      </c>
      <c r="H49" s="13" t="s">
        <v>24</v>
      </c>
    </row>
    <row r="50" spans="1:8" s="4" customFormat="1" ht="12" customHeight="1" thickBot="1">
      <c r="A50" s="9"/>
      <c r="B50" s="11"/>
      <c r="C50" s="11"/>
      <c r="D50" s="11"/>
      <c r="E50" s="42" t="s">
        <v>88</v>
      </c>
      <c r="F50" s="48"/>
      <c r="G50" s="13"/>
      <c r="H50" s="13"/>
    </row>
    <row r="51" spans="4:7" ht="15">
      <c r="D51" s="26"/>
      <c r="F51" s="44"/>
      <c r="G51" s="13" t="s">
        <v>24</v>
      </c>
    </row>
    <row r="52" spans="4:6" ht="14.25">
      <c r="D52" s="54"/>
      <c r="F52" s="44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110" zoomScaleNormal="110" workbookViewId="0" topLeftCell="C41">
      <selection activeCell="G61" sqref="G61"/>
    </sheetView>
  </sheetViews>
  <sheetFormatPr defaultColWidth="9.00390625" defaultRowHeight="16.5"/>
  <cols>
    <col min="1" max="1" width="34.125" style="1" customWidth="1"/>
    <col min="2" max="2" width="15.125" style="1" customWidth="1"/>
    <col min="3" max="3" width="15.375" style="1" customWidth="1"/>
    <col min="4" max="5" width="16.25390625" style="1" customWidth="1"/>
    <col min="6" max="6" width="14.0039062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70" t="s">
        <v>17</v>
      </c>
      <c r="B1" s="70"/>
      <c r="C1" s="70"/>
      <c r="D1" s="70"/>
      <c r="E1" s="70"/>
    </row>
    <row r="2" spans="1:5" ht="36.75">
      <c r="A2" s="76" t="s">
        <v>1</v>
      </c>
      <c r="B2" s="76"/>
      <c r="C2" s="76"/>
      <c r="D2" s="76"/>
      <c r="E2" s="76"/>
    </row>
    <row r="3" spans="1:5" ht="17.25" thickBot="1">
      <c r="A3" s="77" t="s">
        <v>53</v>
      </c>
      <c r="B3" s="77"/>
      <c r="C3" s="77"/>
      <c r="D3" s="77"/>
      <c r="E3" s="77"/>
    </row>
    <row r="4" spans="1:5" s="4" customFormat="1" ht="15.75">
      <c r="A4" s="74" t="s">
        <v>0</v>
      </c>
      <c r="B4" s="2" t="s">
        <v>3</v>
      </c>
      <c r="C4" s="2"/>
      <c r="D4" s="3"/>
      <c r="E4" s="72" t="s">
        <v>7</v>
      </c>
    </row>
    <row r="5" spans="1:5" s="4" customFormat="1" ht="15.75">
      <c r="A5" s="75"/>
      <c r="B5" s="5" t="s">
        <v>4</v>
      </c>
      <c r="C5" s="5" t="s">
        <v>5</v>
      </c>
      <c r="D5" s="5" t="s">
        <v>6</v>
      </c>
      <c r="E5" s="73"/>
    </row>
    <row r="6" spans="1:8" s="4" customFormat="1" ht="19.5" customHeight="1">
      <c r="A6" s="20" t="s">
        <v>16</v>
      </c>
      <c r="B6" s="17" t="s">
        <v>14</v>
      </c>
      <c r="C6" s="17" t="s">
        <v>14</v>
      </c>
      <c r="D6" s="43">
        <f>1305346601994.88-1552162107585</f>
        <v>-246815505590.12012</v>
      </c>
      <c r="E6" s="21"/>
      <c r="G6" s="13" t="s">
        <v>2</v>
      </c>
      <c r="H6" s="13" t="s">
        <v>2</v>
      </c>
    </row>
    <row r="7" spans="1:8" s="4" customFormat="1" ht="15.75" customHeight="1">
      <c r="A7" s="14" t="s">
        <v>10</v>
      </c>
      <c r="B7" s="16"/>
      <c r="C7" s="16"/>
      <c r="D7" s="16"/>
      <c r="E7" s="22"/>
      <c r="G7" s="13" t="s">
        <v>2</v>
      </c>
      <c r="H7" s="12"/>
    </row>
    <row r="8" spans="1:8" s="4" customFormat="1" ht="13.5" customHeight="1">
      <c r="A8" s="35" t="s">
        <v>34</v>
      </c>
      <c r="B8" s="16"/>
      <c r="C8" s="16">
        <f>SUM(B9:B17)</f>
        <v>377668534530.22</v>
      </c>
      <c r="D8" s="16"/>
      <c r="E8" s="23"/>
      <c r="G8" s="13" t="s">
        <v>2</v>
      </c>
      <c r="H8" s="12"/>
    </row>
    <row r="9" spans="1:5" s="4" customFormat="1" ht="13.5" customHeight="1">
      <c r="A9" s="33" t="s">
        <v>28</v>
      </c>
      <c r="B9" s="25">
        <v>125978652799.84</v>
      </c>
      <c r="C9" s="16"/>
      <c r="D9" s="16"/>
      <c r="E9" s="24"/>
    </row>
    <row r="10" spans="1:5" s="4" customFormat="1" ht="13.5" customHeight="1">
      <c r="A10" s="33" t="s">
        <v>29</v>
      </c>
      <c r="B10" s="25">
        <f>5117045356.38-42100</f>
        <v>5117003256.38</v>
      </c>
      <c r="C10" s="16"/>
      <c r="D10" s="16"/>
      <c r="E10" s="19"/>
    </row>
    <row r="11" spans="1:5" s="4" customFormat="1" ht="13.5" customHeight="1">
      <c r="A11" s="34" t="s">
        <v>30</v>
      </c>
      <c r="B11" s="25">
        <v>247219166</v>
      </c>
      <c r="C11" s="16"/>
      <c r="D11" s="16"/>
      <c r="E11" s="6"/>
    </row>
    <row r="12" spans="1:7" s="4" customFormat="1" ht="13.5" customHeight="1">
      <c r="A12" s="34" t="s">
        <v>31</v>
      </c>
      <c r="B12" s="25">
        <v>3286625</v>
      </c>
      <c r="C12" s="16"/>
      <c r="D12" s="16"/>
      <c r="E12" s="6"/>
      <c r="G12" s="13" t="s">
        <v>9</v>
      </c>
    </row>
    <row r="13" spans="1:5" s="4" customFormat="1" ht="13.5" customHeight="1">
      <c r="A13" s="33" t="s">
        <v>55</v>
      </c>
      <c r="B13" s="25">
        <v>1250587209</v>
      </c>
      <c r="C13" s="16"/>
      <c r="D13" s="16"/>
      <c r="E13" s="7"/>
    </row>
    <row r="14" spans="1:5" s="4" customFormat="1" ht="13.5" customHeight="1">
      <c r="A14" s="33" t="s">
        <v>48</v>
      </c>
      <c r="B14" s="25"/>
      <c r="C14" s="16"/>
      <c r="D14" s="16"/>
      <c r="E14" s="7"/>
    </row>
    <row r="15" spans="1:5" s="4" customFormat="1" ht="13.5" customHeight="1">
      <c r="A15" s="33" t="s">
        <v>70</v>
      </c>
      <c r="B15" s="25">
        <v>617612100</v>
      </c>
      <c r="C15" s="16"/>
      <c r="D15" s="16"/>
      <c r="E15" s="6"/>
    </row>
    <row r="16" spans="1:5" s="32" customFormat="1" ht="9.75" customHeight="1">
      <c r="A16" s="33" t="s">
        <v>54</v>
      </c>
      <c r="B16" s="29"/>
      <c r="C16" s="30"/>
      <c r="D16" s="30"/>
      <c r="E16" s="31"/>
    </row>
    <row r="17" spans="1:5" s="4" customFormat="1" ht="15.75" customHeight="1">
      <c r="A17" s="33" t="s">
        <v>71</v>
      </c>
      <c r="B17" s="25">
        <v>244454173374</v>
      </c>
      <c r="C17" s="16"/>
      <c r="D17" s="16"/>
      <c r="E17" s="6"/>
    </row>
    <row r="18" spans="1:5" s="4" customFormat="1" ht="13.5" customHeight="1">
      <c r="A18" s="35" t="s">
        <v>32</v>
      </c>
      <c r="B18" s="16"/>
      <c r="C18" s="16">
        <f>B19</f>
        <v>38231895741</v>
      </c>
      <c r="D18" s="16"/>
      <c r="E18" s="6"/>
    </row>
    <row r="19" spans="1:5" s="4" customFormat="1" ht="12" customHeight="1">
      <c r="A19" s="36" t="s">
        <v>33</v>
      </c>
      <c r="B19" s="16">
        <v>38231895741</v>
      </c>
      <c r="C19" s="16"/>
      <c r="D19" s="16"/>
      <c r="E19" s="6"/>
    </row>
    <row r="20" spans="1:5" s="4" customFormat="1" ht="15.75" customHeight="1">
      <c r="A20" s="15" t="s">
        <v>11</v>
      </c>
      <c r="B20" s="18"/>
      <c r="C20" s="18"/>
      <c r="D20" s="18">
        <f>SUM(C8:C19)</f>
        <v>415900430271.22</v>
      </c>
      <c r="E20" s="6"/>
    </row>
    <row r="21" spans="1:5" s="4" customFormat="1" ht="5.25" customHeight="1">
      <c r="A21" s="15"/>
      <c r="B21" s="18"/>
      <c r="C21" s="18"/>
      <c r="D21" s="18"/>
      <c r="E21" s="6"/>
    </row>
    <row r="22" spans="1:5" s="4" customFormat="1" ht="15.75" customHeight="1">
      <c r="A22" s="14" t="s">
        <v>12</v>
      </c>
      <c r="B22" s="16"/>
      <c r="C22" s="16"/>
      <c r="D22" s="16"/>
      <c r="E22" s="6"/>
    </row>
    <row r="23" spans="1:5" s="4" customFormat="1" ht="13.5" customHeight="1">
      <c r="A23" s="35" t="s">
        <v>35</v>
      </c>
      <c r="B23" s="16"/>
      <c r="C23" s="16">
        <f>SUM(B24:B42)</f>
        <v>198627248546.01</v>
      </c>
      <c r="D23" s="16"/>
      <c r="E23" s="6"/>
    </row>
    <row r="24" spans="1:5" s="4" customFormat="1" ht="13.5" customHeight="1">
      <c r="A24" s="37" t="s">
        <v>36</v>
      </c>
      <c r="B24" s="25">
        <v>89683421586</v>
      </c>
      <c r="C24" s="16"/>
      <c r="D24" s="16"/>
      <c r="E24" s="6"/>
    </row>
    <row r="25" spans="1:5" s="4" customFormat="1" ht="13.5" customHeight="1">
      <c r="A25" s="38" t="s">
        <v>37</v>
      </c>
      <c r="B25" s="25">
        <v>1679197296.48</v>
      </c>
      <c r="C25" s="16"/>
      <c r="D25" s="16"/>
      <c r="E25" s="6"/>
    </row>
    <row r="26" spans="1:5" s="4" customFormat="1" ht="13.5" customHeight="1">
      <c r="A26" s="38" t="s">
        <v>38</v>
      </c>
      <c r="B26" s="25">
        <v>13362899487.53</v>
      </c>
      <c r="C26" s="16"/>
      <c r="D26" s="16"/>
      <c r="E26" s="6"/>
    </row>
    <row r="27" spans="1:5" s="4" customFormat="1" ht="13.5" customHeight="1">
      <c r="A27" s="37" t="s">
        <v>39</v>
      </c>
      <c r="B27" s="25">
        <v>11635134715</v>
      </c>
      <c r="C27" s="16"/>
      <c r="D27" s="16"/>
      <c r="E27" s="6"/>
    </row>
    <row r="28" spans="1:5" s="4" customFormat="1" ht="13.5" customHeight="1">
      <c r="A28" s="37" t="s">
        <v>57</v>
      </c>
      <c r="B28" s="25">
        <v>13182191327</v>
      </c>
      <c r="C28" s="16"/>
      <c r="D28" s="16"/>
      <c r="E28" s="6"/>
    </row>
    <row r="29" spans="1:5" s="4" customFormat="1" ht="13.5" customHeight="1">
      <c r="A29" s="33" t="s">
        <v>58</v>
      </c>
      <c r="B29" s="25">
        <v>1407390887</v>
      </c>
      <c r="C29" s="16"/>
      <c r="D29" s="16"/>
      <c r="E29" s="6"/>
    </row>
    <row r="30" spans="1:5" s="4" customFormat="1" ht="11.25" customHeight="1">
      <c r="A30" s="33" t="s">
        <v>52</v>
      </c>
      <c r="B30" s="25"/>
      <c r="C30" s="16"/>
      <c r="D30" s="16"/>
      <c r="E30" s="6"/>
    </row>
    <row r="31" spans="1:5" s="4" customFormat="1" ht="15.75" customHeight="1">
      <c r="A31" s="37" t="s">
        <v>59</v>
      </c>
      <c r="B31" s="27">
        <v>1600000000</v>
      </c>
      <c r="C31" s="16"/>
      <c r="D31" s="16"/>
      <c r="E31" s="6"/>
    </row>
    <row r="32" spans="1:5" s="4" customFormat="1" ht="11.25" customHeight="1">
      <c r="A32" s="33" t="s">
        <v>47</v>
      </c>
      <c r="B32" s="27"/>
      <c r="C32" s="16"/>
      <c r="D32" s="16"/>
      <c r="E32" s="6"/>
    </row>
    <row r="33" spans="1:5" s="4" customFormat="1" ht="15.75" customHeight="1">
      <c r="A33" s="37" t="s">
        <v>60</v>
      </c>
      <c r="B33" s="25">
        <v>7129395325</v>
      </c>
      <c r="C33" s="16"/>
      <c r="D33" s="16"/>
      <c r="E33" s="6"/>
    </row>
    <row r="34" spans="1:5" s="4" customFormat="1" ht="11.25" customHeight="1">
      <c r="A34" s="33" t="s">
        <v>47</v>
      </c>
      <c r="B34" s="25"/>
      <c r="C34" s="16"/>
      <c r="D34" s="16"/>
      <c r="E34" s="6"/>
    </row>
    <row r="35" spans="1:5" s="4" customFormat="1" ht="14.25" customHeight="1">
      <c r="A35" s="37" t="s">
        <v>61</v>
      </c>
      <c r="B35" s="25">
        <v>81989210</v>
      </c>
      <c r="C35" s="16"/>
      <c r="D35" s="16"/>
      <c r="E35" s="6"/>
    </row>
    <row r="36" spans="1:5" s="4" customFormat="1" ht="15" customHeight="1">
      <c r="A36" s="37" t="s">
        <v>62</v>
      </c>
      <c r="B36" s="25">
        <v>3398940299</v>
      </c>
      <c r="C36" s="16"/>
      <c r="D36" s="16"/>
      <c r="E36" s="6"/>
    </row>
    <row r="37" spans="1:5" s="4" customFormat="1" ht="11.25" customHeight="1">
      <c r="A37" s="33" t="s">
        <v>49</v>
      </c>
      <c r="B37" s="25"/>
      <c r="C37" s="16"/>
      <c r="D37" s="16"/>
      <c r="E37" s="6"/>
    </row>
    <row r="38" spans="1:5" s="4" customFormat="1" ht="15" customHeight="1">
      <c r="A38" s="33" t="s">
        <v>63</v>
      </c>
      <c r="B38" s="25">
        <v>1945413</v>
      </c>
      <c r="C38" s="16"/>
      <c r="D38" s="16"/>
      <c r="E38" s="6"/>
    </row>
    <row r="39" spans="1:5" s="4" customFormat="1" ht="11.25" customHeight="1">
      <c r="A39" s="33" t="s">
        <v>50</v>
      </c>
      <c r="B39" s="25"/>
      <c r="C39" s="16"/>
      <c r="D39" s="16"/>
      <c r="E39" s="6"/>
    </row>
    <row r="40" spans="1:5" s="4" customFormat="1" ht="15.75" customHeight="1">
      <c r="A40" s="33" t="s">
        <v>64</v>
      </c>
      <c r="B40" s="25">
        <v>10000000</v>
      </c>
      <c r="C40" s="16"/>
      <c r="D40" s="16"/>
      <c r="E40" s="6"/>
    </row>
    <row r="41" spans="1:5" s="4" customFormat="1" ht="12" customHeight="1">
      <c r="A41" s="33" t="s">
        <v>69</v>
      </c>
      <c r="B41" s="25"/>
      <c r="C41" s="16"/>
      <c r="D41" s="16"/>
      <c r="E41" s="6"/>
    </row>
    <row r="42" spans="1:5" s="4" customFormat="1" ht="15" customHeight="1">
      <c r="A42" s="33" t="s">
        <v>40</v>
      </c>
      <c r="B42" s="25">
        <v>55454743000</v>
      </c>
      <c r="C42" s="16"/>
      <c r="D42" s="16"/>
      <c r="E42" s="6"/>
    </row>
    <row r="43" spans="1:5" s="4" customFormat="1" ht="16.5" customHeight="1">
      <c r="A43" s="35" t="s">
        <v>41</v>
      </c>
      <c r="B43" s="16"/>
      <c r="C43" s="16">
        <f>B44+B45</f>
        <v>20116576767</v>
      </c>
      <c r="D43" s="16"/>
      <c r="E43" s="6"/>
    </row>
    <row r="44" spans="1:5" s="4" customFormat="1" ht="13.5" customHeight="1">
      <c r="A44" s="38" t="s">
        <v>42</v>
      </c>
      <c r="B44" s="25">
        <v>847546767</v>
      </c>
      <c r="C44" s="16"/>
      <c r="D44" s="16"/>
      <c r="E44" s="6"/>
    </row>
    <row r="45" spans="1:5" s="4" customFormat="1" ht="13.5" customHeight="1">
      <c r="A45" s="38" t="s">
        <v>43</v>
      </c>
      <c r="B45" s="25">
        <v>19269030000</v>
      </c>
      <c r="C45" s="16"/>
      <c r="D45" s="16"/>
      <c r="E45" s="6"/>
    </row>
    <row r="46" spans="1:5" s="4" customFormat="1" ht="16.5" customHeight="1">
      <c r="A46" s="35" t="s">
        <v>44</v>
      </c>
      <c r="B46" s="16"/>
      <c r="C46" s="16">
        <f>SUM(B47:B48)</f>
        <v>54694215155.77</v>
      </c>
      <c r="D46" s="16"/>
      <c r="E46" s="6"/>
    </row>
    <row r="47" spans="1:5" s="4" customFormat="1" ht="13.5" customHeight="1">
      <c r="A47" s="38" t="s">
        <v>45</v>
      </c>
      <c r="B47" s="25">
        <v>53111557070.77</v>
      </c>
      <c r="C47" s="16"/>
      <c r="D47" s="16"/>
      <c r="E47" s="6"/>
    </row>
    <row r="48" spans="1:6" s="4" customFormat="1" ht="13.5" customHeight="1">
      <c r="A48" s="38" t="s">
        <v>46</v>
      </c>
      <c r="B48" s="25">
        <v>1582658085</v>
      </c>
      <c r="C48" s="16"/>
      <c r="D48" s="16"/>
      <c r="E48" s="6"/>
      <c r="F48" s="45" t="s">
        <v>65</v>
      </c>
    </row>
    <row r="49" spans="1:7" s="4" customFormat="1" ht="21" customHeight="1">
      <c r="A49" s="15" t="s">
        <v>13</v>
      </c>
      <c r="B49" s="18"/>
      <c r="C49" s="18"/>
      <c r="D49" s="18">
        <f>C23+C43+C46</f>
        <v>273438040468.78</v>
      </c>
      <c r="E49" s="7"/>
      <c r="F49" s="44"/>
      <c r="G49" s="13" t="s">
        <v>2</v>
      </c>
    </row>
    <row r="50" spans="1:8" s="4" customFormat="1" ht="19.5" customHeight="1">
      <c r="A50" s="14" t="s">
        <v>27</v>
      </c>
      <c r="B50" s="18"/>
      <c r="C50" s="18"/>
      <c r="D50" s="28">
        <f>D6+D20-D49</f>
        <v>-104353115787.68015</v>
      </c>
      <c r="E50" s="39" t="s">
        <v>15</v>
      </c>
      <c r="F50" s="45" t="s">
        <v>66</v>
      </c>
      <c r="G50" s="13" t="s">
        <v>2</v>
      </c>
      <c r="H50" s="13" t="s">
        <v>2</v>
      </c>
    </row>
    <row r="51" spans="1:8" s="4" customFormat="1" ht="11.25" customHeight="1">
      <c r="A51" s="8"/>
      <c r="B51" s="16"/>
      <c r="C51" s="16"/>
      <c r="D51" s="16"/>
      <c r="E51" s="40" t="s">
        <v>68</v>
      </c>
      <c r="F51" s="44">
        <v>1714140118475.01</v>
      </c>
      <c r="G51" s="13" t="s">
        <v>2</v>
      </c>
      <c r="H51" s="13" t="s">
        <v>2</v>
      </c>
    </row>
    <row r="52" spans="1:8" s="4" customFormat="1" ht="11.25" customHeight="1">
      <c r="A52" s="8"/>
      <c r="B52" s="10"/>
      <c r="C52" s="10"/>
      <c r="D52" s="10"/>
      <c r="E52" s="41" t="s">
        <v>56</v>
      </c>
      <c r="F52" s="46" t="s">
        <v>67</v>
      </c>
      <c r="G52" s="13" t="s">
        <v>2</v>
      </c>
      <c r="H52" s="13" t="s">
        <v>2</v>
      </c>
    </row>
    <row r="53" spans="1:8" s="4" customFormat="1" ht="12.75" customHeight="1" thickBot="1">
      <c r="A53" s="9"/>
      <c r="B53" s="11"/>
      <c r="C53" s="11"/>
      <c r="D53" s="11"/>
      <c r="E53" s="42" t="s">
        <v>51</v>
      </c>
      <c r="F53" s="44">
        <f>F49-F51</f>
        <v>-1714140118475.01</v>
      </c>
      <c r="G53" s="13"/>
      <c r="H53" s="13"/>
    </row>
    <row r="54" spans="4:7" ht="15">
      <c r="D54" s="26"/>
      <c r="F54" s="44"/>
      <c r="G54" s="13" t="s">
        <v>8</v>
      </c>
    </row>
    <row r="55" ht="14.25">
      <c r="F55" s="44"/>
    </row>
  </sheetData>
  <mergeCells count="5">
    <mergeCell ref="A1:E1"/>
    <mergeCell ref="A2:E2"/>
    <mergeCell ref="A3:E3"/>
    <mergeCell ref="E4:E5"/>
    <mergeCell ref="A4:A5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行政院主計處</cp:lastModifiedBy>
  <cp:lastPrinted>2006-04-14T10:34:29Z</cp:lastPrinted>
  <dcterms:created xsi:type="dcterms:W3CDTF">1997-10-15T08:45:56Z</dcterms:created>
  <dcterms:modified xsi:type="dcterms:W3CDTF">2006-04-18T11:38:10Z</dcterms:modified>
  <cp:category/>
  <cp:version/>
  <cp:contentType/>
  <cp:contentStatus/>
</cp:coreProperties>
</file>