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205" activeTab="0"/>
  </bookViews>
  <sheets>
    <sheet name="歲入" sheetId="1" r:id="rId1"/>
  </sheets>
  <definedNames>
    <definedName name="_xlnm.Print_Area" localSheetId="0">'歲入'!$A$1:$J$27</definedName>
  </definedNames>
  <calcPr fullCalcOnLoad="1" iterate="1" iterateCount="1" iterateDelta="0.001"/>
</workbook>
</file>

<file path=xl/comments1.xml><?xml version="1.0" encoding="utf-8"?>
<comments xmlns="http://schemas.openxmlformats.org/spreadsheetml/2006/main">
  <authors>
    <author>林秀鈴</author>
    <author>行政院主計處</author>
  </authors>
  <commentList>
    <comment ref="D14" authorId="0">
      <text>
        <r>
          <rPr>
            <b/>
            <sz val="10"/>
            <rFont val="新細明體"/>
            <family val="1"/>
          </rPr>
          <t>指應納庫數
於今年度之
繳納庫數共多少</t>
        </r>
        <r>
          <rPr>
            <sz val="10"/>
            <rFont val="新細明體"/>
            <family val="1"/>
          </rPr>
          <t xml:space="preserve">
</t>
        </r>
      </text>
    </comment>
    <comment ref="I14" authorId="0">
      <text>
        <r>
          <rPr>
            <sz val="10"/>
            <rFont val="新細明體"/>
            <family val="1"/>
          </rPr>
          <t>針對待納庫款</t>
        </r>
        <r>
          <rPr>
            <sz val="10"/>
            <rFont val="Times New Roman"/>
            <family val="1"/>
          </rPr>
          <t>-</t>
        </r>
        <r>
          <rPr>
            <sz val="10"/>
            <rFont val="新細明體"/>
            <family val="1"/>
          </rPr>
          <t>以前年度</t>
        </r>
        <r>
          <rPr>
            <sz val="10"/>
            <rFont val="Times New Roman"/>
            <family val="1"/>
          </rPr>
          <t xml:space="preserve">,
</t>
        </r>
        <r>
          <rPr>
            <sz val="10"/>
            <rFont val="新細明體"/>
            <family val="1"/>
          </rPr>
          <t>到今年決算止</t>
        </r>
        <r>
          <rPr>
            <sz val="10"/>
            <rFont val="Times New Roman"/>
            <family val="1"/>
          </rPr>
          <t>,</t>
        </r>
        <r>
          <rPr>
            <sz val="10"/>
            <rFont val="新細明體"/>
            <family val="1"/>
          </rPr>
          <t xml:space="preserve">尚有多少待納庫數未繳
</t>
        </r>
      </text>
    </comment>
    <comment ref="F10" authorId="0">
      <text>
        <r>
          <rPr>
            <sz val="11"/>
            <rFont val="新細明體"/>
            <family val="1"/>
          </rPr>
          <t>指各機關當年度</t>
        </r>
        <r>
          <rPr>
            <sz val="11"/>
            <rFont val="Times New Roman"/>
            <family val="1"/>
          </rPr>
          <t>(</t>
        </r>
        <r>
          <rPr>
            <sz val="11"/>
            <rFont val="新細明體"/>
            <family val="1"/>
          </rPr>
          <t>含院修後</t>
        </r>
        <r>
          <rPr>
            <sz val="11"/>
            <rFont val="Times New Roman"/>
            <family val="1"/>
          </rPr>
          <t>)</t>
        </r>
        <r>
          <rPr>
            <sz val="11"/>
            <rFont val="新細明體"/>
            <family val="1"/>
          </rPr>
          <t>產生之預納庫數
財政部</t>
        </r>
        <r>
          <rPr>
            <sz val="11"/>
            <rFont val="Times New Roman"/>
            <family val="1"/>
          </rPr>
          <t>:</t>
        </r>
        <r>
          <rPr>
            <sz val="11"/>
            <rFont val="新細明體"/>
            <family val="1"/>
          </rPr>
          <t>台銀</t>
        </r>
        <r>
          <rPr>
            <sz val="11"/>
            <rFont val="Times New Roman"/>
            <family val="1"/>
          </rPr>
          <t>678,336,451</t>
        </r>
      </text>
    </comment>
    <comment ref="B18" authorId="1">
      <text>
        <r>
          <rPr>
            <b/>
            <sz val="14"/>
            <rFont val="Times New Roman"/>
            <family val="1"/>
          </rPr>
          <t xml:space="preserve">86.6.18~94.6.31
</t>
        </r>
        <r>
          <rPr>
            <b/>
            <sz val="14"/>
            <rFont val="新細明體"/>
            <family val="1"/>
          </rPr>
          <t>實現數為</t>
        </r>
        <r>
          <rPr>
            <b/>
            <sz val="14"/>
            <rFont val="Times New Roman"/>
            <family val="1"/>
          </rPr>
          <t xml:space="preserve"> 90,245,178,253
94.7.1~94.12.31
</t>
        </r>
        <r>
          <rPr>
            <b/>
            <sz val="14"/>
            <rFont val="新細明體"/>
            <family val="1"/>
          </rPr>
          <t>實現為</t>
        </r>
        <r>
          <rPr>
            <b/>
            <sz val="14"/>
            <rFont val="Times New Roman"/>
            <family val="1"/>
          </rPr>
          <t xml:space="preserve"> 21,065,125,464
</t>
        </r>
      </text>
    </comment>
  </commentList>
</comments>
</file>

<file path=xl/sharedStrings.xml><?xml version="1.0" encoding="utf-8"?>
<sst xmlns="http://schemas.openxmlformats.org/spreadsheetml/2006/main" count="43" uniqueCount="43">
  <si>
    <t>中 央 政 府</t>
  </si>
  <si>
    <t>總  決  算</t>
  </si>
  <si>
    <t>決算收入實現數與</t>
  </si>
  <si>
    <t>國庫實收數差額解釋表</t>
  </si>
  <si>
    <t>單位：新臺幣元</t>
  </si>
  <si>
    <t>收　　　入　　　項　　　目</t>
  </si>
  <si>
    <t>加</t>
  </si>
  <si>
    <t>項</t>
  </si>
  <si>
    <t>減              項</t>
  </si>
  <si>
    <t>國    庫    實    收    數</t>
  </si>
  <si>
    <t>各機關上年度
結 轉 待 納 庫 數</t>
  </si>
  <si>
    <t>各機關解繳以前年度經費賸餘</t>
  </si>
  <si>
    <t>預收款</t>
  </si>
  <si>
    <t>小                   計</t>
  </si>
  <si>
    <t>各 機 關 本 年度
待   納   庫  數</t>
  </si>
  <si>
    <t>以前年度收入</t>
  </si>
  <si>
    <t>收回剔除經費</t>
  </si>
  <si>
    <t>收回以前年度經費賸餘</t>
  </si>
  <si>
    <t>收入合計</t>
  </si>
  <si>
    <t xml:space="preserve">               </t>
  </si>
  <si>
    <r>
      <t xml:space="preserve">   12  </t>
    </r>
    <r>
      <rPr>
        <sz val="12"/>
        <rFont val="新細明體"/>
        <family val="0"/>
      </rPr>
      <t>月</t>
    </r>
    <r>
      <rPr>
        <sz val="12"/>
        <rFont val="Times New Roman"/>
        <family val="1"/>
      </rPr>
      <t xml:space="preserve">  31  </t>
    </r>
    <r>
      <rPr>
        <sz val="12"/>
        <rFont val="新細明體"/>
        <family val="0"/>
      </rPr>
      <t>日</t>
    </r>
  </si>
  <si>
    <r>
      <t>剔</t>
    </r>
    <r>
      <rPr>
        <sz val="10"/>
        <rFont val="Times New Roman"/>
        <family val="1"/>
      </rPr>
      <t xml:space="preserve"> </t>
    </r>
    <r>
      <rPr>
        <sz val="10"/>
        <rFont val="新細明體"/>
        <family val="1"/>
      </rPr>
      <t>除</t>
    </r>
    <r>
      <rPr>
        <sz val="10"/>
        <rFont val="Times New Roman"/>
        <family val="1"/>
      </rPr>
      <t xml:space="preserve"> </t>
    </r>
    <r>
      <rPr>
        <sz val="10"/>
        <rFont val="新細明體"/>
        <family val="1"/>
      </rPr>
      <t>經</t>
    </r>
    <r>
      <rPr>
        <sz val="10"/>
        <rFont val="Times New Roman"/>
        <family val="1"/>
      </rPr>
      <t xml:space="preserve"> </t>
    </r>
    <r>
      <rPr>
        <sz val="10"/>
        <rFont val="新細明體"/>
        <family val="1"/>
      </rPr>
      <t>費</t>
    </r>
  </si>
  <si>
    <r>
      <t>國</t>
    </r>
    <r>
      <rPr>
        <sz val="10"/>
        <rFont val="新細明體"/>
        <family val="1"/>
      </rPr>
      <t>軍</t>
    </r>
    <r>
      <rPr>
        <sz val="10"/>
        <rFont val="新細明體"/>
        <family val="1"/>
      </rPr>
      <t>老</t>
    </r>
    <r>
      <rPr>
        <sz val="10"/>
        <rFont val="新細明體"/>
        <family val="1"/>
      </rPr>
      <t>舊</t>
    </r>
    <r>
      <rPr>
        <sz val="10"/>
        <rFont val="新細明體"/>
        <family val="1"/>
      </rPr>
      <t>眷</t>
    </r>
    <r>
      <rPr>
        <sz val="10"/>
        <rFont val="新細明體"/>
        <family val="1"/>
      </rPr>
      <t>村</t>
    </r>
    <r>
      <rPr>
        <sz val="10"/>
        <rFont val="新細明體"/>
        <family val="1"/>
      </rPr>
      <t>改</t>
    </r>
    <r>
      <rPr>
        <sz val="10"/>
        <rFont val="新細明體"/>
        <family val="1"/>
      </rPr>
      <t>建</t>
    </r>
    <r>
      <rPr>
        <sz val="10"/>
        <rFont val="新細明體"/>
        <family val="1"/>
      </rPr>
      <t>特</t>
    </r>
    <r>
      <rPr>
        <sz val="10"/>
        <rFont val="新細明體"/>
        <family val="1"/>
      </rPr>
      <t>別</t>
    </r>
    <r>
      <rPr>
        <sz val="10"/>
        <rFont val="新細明體"/>
        <family val="1"/>
      </rPr>
      <t>決</t>
    </r>
    <r>
      <rPr>
        <sz val="10"/>
        <rFont val="新細明體"/>
        <family val="1"/>
      </rPr>
      <t>算</t>
    </r>
    <r>
      <rPr>
        <sz val="10"/>
        <rFont val="新細明體"/>
        <family val="1"/>
      </rPr>
      <t>收</t>
    </r>
    <r>
      <rPr>
        <sz val="10"/>
        <rFont val="新細明體"/>
        <family val="1"/>
      </rPr>
      <t>入</t>
    </r>
    <r>
      <rPr>
        <sz val="10"/>
        <rFont val="Times New Roman"/>
        <family val="1"/>
      </rPr>
      <t>(86.06.18-94.12.31)</t>
    </r>
  </si>
  <si>
    <t>本年度收入小計</t>
  </si>
  <si>
    <t>以前年度收入小計</t>
  </si>
  <si>
    <t>特別決算收入小計</t>
  </si>
  <si>
    <t>債務舉借收入小計</t>
  </si>
  <si>
    <t>說明：1.各機關上年度結轉待納庫數原為 43,398,414,435元，經審計部修正決算增列數 1,190,154,147.60元，財政部各國稅局等更正增      列數 9,340,988元，及扣除註銷數 345,862,240元，實際結轉待納庫數為 44,252,047,330.60元。</t>
  </si>
  <si>
    <t xml:space="preserve">            2.以前年度收入項目之國庫實收數包括各機關上年度結轉待納庫款實際納庫數 1,727,878,068.60元，及各機關上年度應納庫款      之納庫數 175,155,775,343.63元，合計為 176,883,653,412.23元。</t>
  </si>
  <si>
    <r>
      <t xml:space="preserve">                  </t>
    </r>
    <r>
      <rPr>
        <sz val="12"/>
        <rFont val="新細明體"/>
        <family val="0"/>
      </rPr>
      <t>　　</t>
    </r>
    <r>
      <rPr>
        <sz val="12"/>
        <rFont val="新細明體"/>
        <family val="0"/>
      </rPr>
      <t>中華民國</t>
    </r>
    <r>
      <rPr>
        <sz val="12"/>
        <rFont val="Times New Roman"/>
        <family val="1"/>
      </rPr>
      <t xml:space="preserve">   94   </t>
    </r>
    <r>
      <rPr>
        <sz val="12"/>
        <rFont val="新細明體"/>
        <family val="0"/>
      </rPr>
      <t>年</t>
    </r>
  </si>
  <si>
    <t>總決算－本年度</t>
  </si>
  <si>
    <t>九二一震災災後重建第二期特別
決算</t>
  </si>
  <si>
    <t>基隆河整體治理計畫（前期計畫
）特別決算</t>
  </si>
  <si>
    <t>擴大公共建設投資計畫特別決算
（94年度）</t>
  </si>
  <si>
    <t>各機關解繳以前年度
待納庫款及應納庫款</t>
  </si>
  <si>
    <t>決　算　實　現　數</t>
  </si>
  <si>
    <t>罰款及賠償收入</t>
  </si>
  <si>
    <t>規費收入</t>
  </si>
  <si>
    <t>財產收入</t>
  </si>
  <si>
    <t>營業盈餘及事業收入</t>
  </si>
  <si>
    <t>捐獻及贈與收入</t>
  </si>
  <si>
    <t>其他收入</t>
  </si>
  <si>
    <t>稅課收入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</si>
</sst>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Red]\(#,##0.00\)"/>
    <numFmt numFmtId="178" formatCode="_-* #,##0.00_-;\-* #,##0.00_-;_-* &quot;---&quot;??_-;_-@_-"/>
    <numFmt numFmtId="179" formatCode="_-* #,##0.00_-;\-* #,##0.00_-;_-* &quot;...&quot;??_-;_-@_-"/>
    <numFmt numFmtId="180" formatCode="#,##0.00;[Red]\-#,##0.00;&quot;…&quot;"/>
    <numFmt numFmtId="181" formatCode="0.00_);[Red]\(0.00\)"/>
    <numFmt numFmtId="182" formatCode="_-* #,##0.0_-;\-* #,##0.0_-;_-* &quot;-&quot;??_-;_-@_-"/>
    <numFmt numFmtId="183" formatCode="_-* #,##0_-;\-* #,##0_-;_-* &quot;-&quot;??_-;_-@_-"/>
    <numFmt numFmtId="184" formatCode="#,##0.00;\-#,##0.00;&quot;…&quot;"/>
  </numFmts>
  <fonts count="19">
    <font>
      <sz val="12"/>
      <name val="新細明體"/>
      <family val="0"/>
    </font>
    <font>
      <b/>
      <u val="single"/>
      <sz val="20"/>
      <name val="細明體"/>
      <family val="3"/>
    </font>
    <font>
      <b/>
      <u val="single"/>
      <sz val="24"/>
      <name val="細明體"/>
      <family val="3"/>
    </font>
    <font>
      <sz val="12"/>
      <name val="Times New Roman"/>
      <family val="1"/>
    </font>
    <font>
      <sz val="9"/>
      <name val="新細明體"/>
      <family val="1"/>
    </font>
    <font>
      <sz val="11"/>
      <name val="新細明體"/>
      <family val="1"/>
    </font>
    <font>
      <sz val="10"/>
      <name val="新細明體"/>
      <family val="1"/>
    </font>
    <font>
      <sz val="10"/>
      <name val="Times New Roman"/>
      <family val="1"/>
    </font>
    <font>
      <sz val="11"/>
      <name val="Times New Roman"/>
      <family val="1"/>
    </font>
    <font>
      <sz val="8"/>
      <name val="Times New Roman"/>
      <family val="1"/>
    </font>
    <font>
      <b/>
      <sz val="11"/>
      <name val="Times New Roman"/>
      <family val="1"/>
    </font>
    <font>
      <b/>
      <sz val="12"/>
      <name val="新細明體"/>
      <family val="0"/>
    </font>
    <font>
      <sz val="12"/>
      <color indexed="8"/>
      <name val="新細明體"/>
      <family val="1"/>
    </font>
    <font>
      <sz val="8"/>
      <name val="新細明體"/>
      <family val="1"/>
    </font>
    <font>
      <b/>
      <sz val="10"/>
      <name val="新細明體"/>
      <family val="1"/>
    </font>
    <font>
      <b/>
      <sz val="14"/>
      <name val="新細明體"/>
      <family val="1"/>
    </font>
    <font>
      <b/>
      <sz val="14"/>
      <name val="Times New Roman"/>
      <family val="1"/>
    </font>
    <font>
      <b/>
      <sz val="12"/>
      <name val="標楷體"/>
      <family val="4"/>
    </font>
    <font>
      <b/>
      <sz val="8"/>
      <name val="新細明體"/>
      <family val="2"/>
    </font>
  </fonts>
  <fills count="2">
    <fill>
      <patternFill/>
    </fill>
    <fill>
      <patternFill patternType="gray125"/>
    </fill>
  </fills>
  <borders count="16">
    <border>
      <left/>
      <right/>
      <top/>
      <bottom/>
      <diagonal/>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4">
    <xf numFmtId="0" fontId="0" fillId="0" borderId="0" xfId="0" applyAlignment="1">
      <alignment/>
    </xf>
    <xf numFmtId="0" fontId="0" fillId="0" borderId="0" xfId="0" applyAlignment="1">
      <alignment vertical="center"/>
    </xf>
    <xf numFmtId="0" fontId="1" fillId="0" borderId="0" xfId="0" applyFont="1" applyAlignment="1" quotePrefix="1">
      <alignment horizontal="right" vertical="center"/>
    </xf>
    <xf numFmtId="0" fontId="1" fillId="0" borderId="0" xfId="0" applyFont="1" applyAlignment="1" quotePrefix="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 xfId="0" applyFont="1" applyBorder="1" applyAlignment="1">
      <alignment horizontal="left"/>
    </xf>
    <xf numFmtId="0" fontId="3" fillId="0" borderId="0" xfId="0" applyFont="1" applyAlignment="1">
      <alignment horizontal="left"/>
    </xf>
    <xf numFmtId="0" fontId="5" fillId="0" borderId="0" xfId="0" applyFont="1" applyAlignment="1">
      <alignment horizontal="right"/>
    </xf>
    <xf numFmtId="0" fontId="6" fillId="0" borderId="2" xfId="0" applyFont="1" applyBorder="1" applyAlignment="1" quotePrefix="1">
      <alignment horizontal="center" vertical="center"/>
    </xf>
    <xf numFmtId="0" fontId="6" fillId="0" borderId="3" xfId="0" applyFont="1" applyBorder="1" applyAlignment="1" quotePrefix="1">
      <alignment horizontal="distributed" vertical="center" wrapText="1"/>
    </xf>
    <xf numFmtId="0" fontId="6" fillId="0" borderId="3" xfId="0" applyFont="1" applyBorder="1" applyAlignment="1">
      <alignment horizontal="distributed" vertical="center" wrapText="1"/>
    </xf>
    <xf numFmtId="0" fontId="6" fillId="0" borderId="3" xfId="0" applyFont="1" applyBorder="1" applyAlignment="1" quotePrefix="1">
      <alignment horizontal="center" vertical="center" wrapText="1"/>
    </xf>
    <xf numFmtId="0" fontId="6" fillId="0" borderId="3" xfId="0" applyFont="1" applyBorder="1" applyAlignment="1" quotePrefix="1">
      <alignment horizontal="distributed" vertical="distributed" wrapText="1"/>
    </xf>
    <xf numFmtId="180" fontId="8" fillId="0" borderId="4" xfId="0" applyNumberFormat="1" applyFont="1" applyBorder="1" applyAlignment="1">
      <alignment vertical="center"/>
    </xf>
    <xf numFmtId="184" fontId="8" fillId="0" borderId="4" xfId="0" applyNumberFormat="1" applyFont="1" applyBorder="1" applyAlignment="1">
      <alignment vertical="center"/>
    </xf>
    <xf numFmtId="180" fontId="8" fillId="0" borderId="5" xfId="0" applyNumberFormat="1" applyFont="1" applyBorder="1" applyAlignment="1">
      <alignment vertical="center"/>
    </xf>
    <xf numFmtId="0" fontId="6" fillId="0" borderId="6" xfId="0" applyFont="1" applyBorder="1" applyAlignment="1">
      <alignment vertical="center" wrapText="1"/>
    </xf>
    <xf numFmtId="177" fontId="9" fillId="0" borderId="0" xfId="15" applyNumberFormat="1" applyFont="1" applyAlignment="1">
      <alignment vertical="center"/>
    </xf>
    <xf numFmtId="180" fontId="8" fillId="0" borderId="4" xfId="0" applyNumberFormat="1" applyFont="1" applyFill="1" applyBorder="1" applyAlignment="1">
      <alignment vertical="center"/>
    </xf>
    <xf numFmtId="177" fontId="0" fillId="0" borderId="0" xfId="0" applyNumberFormat="1" applyAlignment="1">
      <alignment vertical="center"/>
    </xf>
    <xf numFmtId="180" fontId="10" fillId="0" borderId="4" xfId="0" applyNumberFormat="1" applyFont="1" applyBorder="1" applyAlignment="1">
      <alignment vertical="center"/>
    </xf>
    <xf numFmtId="180" fontId="10" fillId="0" borderId="5" xfId="0" applyNumberFormat="1" applyFont="1" applyBorder="1" applyAlignment="1">
      <alignment vertical="center"/>
    </xf>
    <xf numFmtId="0" fontId="11" fillId="0" borderId="0" xfId="0" applyFont="1" applyAlignment="1">
      <alignment vertical="center"/>
    </xf>
    <xf numFmtId="0" fontId="6" fillId="0" borderId="6" xfId="0" applyFont="1" applyBorder="1" applyAlignment="1" quotePrefix="1">
      <alignment horizontal="distributed" vertical="center" wrapText="1"/>
    </xf>
    <xf numFmtId="0" fontId="6" fillId="0" borderId="6" xfId="0" applyFont="1" applyBorder="1" applyAlignment="1">
      <alignment horizontal="distributed" vertical="center" wrapText="1"/>
    </xf>
    <xf numFmtId="180" fontId="8" fillId="0" borderId="5" xfId="0" applyNumberFormat="1" applyFont="1" applyFill="1" applyBorder="1" applyAlignment="1">
      <alignment vertical="center"/>
    </xf>
    <xf numFmtId="0" fontId="6" fillId="0" borderId="6" xfId="0" applyFont="1" applyBorder="1" applyAlignment="1">
      <alignment horizontal="left" vertical="center" wrapText="1"/>
    </xf>
    <xf numFmtId="180" fontId="8" fillId="0" borderId="6" xfId="0" applyNumberFormat="1" applyFont="1" applyBorder="1" applyAlignment="1">
      <alignment vertical="center"/>
    </xf>
    <xf numFmtId="180" fontId="10" fillId="0" borderId="7" xfId="0" applyNumberFormat="1" applyFont="1" applyBorder="1" applyAlignment="1">
      <alignment vertical="center"/>
    </xf>
    <xf numFmtId="180" fontId="10" fillId="0" borderId="8" xfId="0" applyNumberFormat="1" applyFont="1" applyBorder="1" applyAlignment="1">
      <alignment vertical="center"/>
    </xf>
    <xf numFmtId="0" fontId="4" fillId="0" borderId="0" xfId="0" applyFont="1" applyAlignment="1">
      <alignment horizontal="left"/>
    </xf>
    <xf numFmtId="0" fontId="0" fillId="0" borderId="0" xfId="0" applyFont="1" applyAlignment="1">
      <alignment/>
    </xf>
    <xf numFmtId="43" fontId="3" fillId="0" borderId="0" xfId="15" applyFont="1" applyAlignment="1">
      <alignment/>
    </xf>
    <xf numFmtId="0" fontId="6" fillId="0" borderId="0" xfId="0" applyFont="1" applyAlignment="1">
      <alignment/>
    </xf>
    <xf numFmtId="43" fontId="6" fillId="0" borderId="0" xfId="15" applyFont="1" applyAlignment="1">
      <alignment vertical="center"/>
    </xf>
    <xf numFmtId="43" fontId="0" fillId="0" borderId="0" xfId="0" applyNumberFormat="1" applyAlignment="1">
      <alignment vertical="center"/>
    </xf>
    <xf numFmtId="0" fontId="17" fillId="0" borderId="9" xfId="0" applyFont="1" applyBorder="1" applyAlignment="1" quotePrefix="1">
      <alignment horizontal="distributed" vertical="center" wrapText="1"/>
    </xf>
    <xf numFmtId="180" fontId="10" fillId="0" borderId="6" xfId="0" applyNumberFormat="1" applyFont="1" applyBorder="1" applyAlignment="1">
      <alignment vertical="center"/>
    </xf>
    <xf numFmtId="180" fontId="10" fillId="0" borderId="9" xfId="0" applyNumberFormat="1" applyFont="1" applyBorder="1" applyAlignment="1">
      <alignment vertical="center"/>
    </xf>
    <xf numFmtId="39" fontId="17" fillId="0" borderId="6" xfId="0" applyNumberFormat="1" applyFont="1" applyBorder="1" applyAlignment="1" applyProtection="1">
      <alignment horizontal="distributed" vertical="center"/>
      <protection/>
    </xf>
    <xf numFmtId="39" fontId="17" fillId="0" borderId="6" xfId="0" applyNumberFormat="1" applyFont="1" applyBorder="1" applyAlignment="1" applyProtection="1">
      <alignment horizontal="distributed" vertical="center" shrinkToFit="1"/>
      <protection/>
    </xf>
    <xf numFmtId="0" fontId="6" fillId="0" borderId="10" xfId="0" applyFont="1" applyBorder="1" applyAlignment="1">
      <alignment horizontal="distributed" vertical="center" wrapText="1"/>
    </xf>
    <xf numFmtId="180" fontId="10" fillId="0" borderId="0" xfId="0" applyNumberFormat="1" applyFont="1" applyBorder="1" applyAlignment="1">
      <alignment vertical="center"/>
    </xf>
    <xf numFmtId="180" fontId="10" fillId="0" borderId="1" xfId="0" applyNumberFormat="1" applyFont="1" applyBorder="1" applyAlignment="1">
      <alignment vertical="center"/>
    </xf>
    <xf numFmtId="0" fontId="6" fillId="0" borderId="2" xfId="0" applyFont="1" applyBorder="1" applyAlignment="1" quotePrefix="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quotePrefix="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12</xdr:row>
      <xdr:rowOff>381000</xdr:rowOff>
    </xdr:from>
    <xdr:to>
      <xdr:col>2</xdr:col>
      <xdr:colOff>504825</xdr:colOff>
      <xdr:row>13</xdr:row>
      <xdr:rowOff>76200</xdr:rowOff>
    </xdr:to>
    <xdr:sp>
      <xdr:nvSpPr>
        <xdr:cNvPr id="1" name="TextBox 1"/>
        <xdr:cNvSpPr txBox="1">
          <a:spLocks noChangeArrowheads="1"/>
        </xdr:cNvSpPr>
      </xdr:nvSpPr>
      <xdr:spPr>
        <a:xfrm>
          <a:off x="3467100" y="4105275"/>
          <a:ext cx="466725" cy="20955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(說明1)</a:t>
          </a:r>
        </a:p>
      </xdr:txBody>
    </xdr:sp>
    <xdr:clientData/>
  </xdr:twoCellAnchor>
  <xdr:twoCellAnchor>
    <xdr:from>
      <xdr:col>9</xdr:col>
      <xdr:colOff>66675</xdr:colOff>
      <xdr:row>12</xdr:row>
      <xdr:rowOff>438150</xdr:rowOff>
    </xdr:from>
    <xdr:to>
      <xdr:col>9</xdr:col>
      <xdr:colOff>438150</xdr:colOff>
      <xdr:row>13</xdr:row>
      <xdr:rowOff>66675</xdr:rowOff>
    </xdr:to>
    <xdr:sp>
      <xdr:nvSpPr>
        <xdr:cNvPr id="2" name="TextBox 2"/>
        <xdr:cNvSpPr txBox="1">
          <a:spLocks noChangeArrowheads="1"/>
        </xdr:cNvSpPr>
      </xdr:nvSpPr>
      <xdr:spPr>
        <a:xfrm>
          <a:off x="12468225" y="4162425"/>
          <a:ext cx="371475" cy="142875"/>
        </a:xfrm>
        <a:prstGeom prst="rect">
          <a:avLst/>
        </a:prstGeom>
        <a:noFill/>
        <a:ln w="9525" cmpd="sng">
          <a:noFill/>
        </a:ln>
      </xdr:spPr>
      <xdr:txBody>
        <a:bodyPr vertOverflow="clip" wrap="square" lIns="0" tIns="0" rIns="0" bIns="0"/>
        <a:p>
          <a:pPr algn="l">
            <a:defRPr/>
          </a:pPr>
          <a:r>
            <a:rPr lang="en-US" cap="none" sz="800" b="0" i="0" u="none" baseline="0">
              <a:latin typeface="新細明體"/>
              <a:ea typeface="新細明體"/>
              <a:cs typeface="新細明體"/>
            </a:rPr>
            <a:t>(說明2)</a:t>
          </a:r>
        </a:p>
      </xdr:txBody>
    </xdr:sp>
    <xdr:clientData/>
  </xdr:twoCellAnchor>
  <xdr:twoCellAnchor>
    <xdr:from>
      <xdr:col>1</xdr:col>
      <xdr:colOff>9525</xdr:colOff>
      <xdr:row>18</xdr:row>
      <xdr:rowOff>0</xdr:rowOff>
    </xdr:from>
    <xdr:to>
      <xdr:col>1</xdr:col>
      <xdr:colOff>581025</xdr:colOff>
      <xdr:row>18</xdr:row>
      <xdr:rowOff>0</xdr:rowOff>
    </xdr:to>
    <xdr:sp>
      <xdr:nvSpPr>
        <xdr:cNvPr id="3" name="TextBox 6"/>
        <xdr:cNvSpPr txBox="1">
          <a:spLocks noChangeArrowheads="1"/>
        </xdr:cNvSpPr>
      </xdr:nvSpPr>
      <xdr:spPr>
        <a:xfrm>
          <a:off x="2047875" y="6048375"/>
          <a:ext cx="571500" cy="0"/>
        </a:xfrm>
        <a:prstGeom prst="rect">
          <a:avLst/>
        </a:prstGeom>
        <a:noFill/>
        <a:ln w="9525" cmpd="sng">
          <a:noFill/>
        </a:ln>
      </xdr:spPr>
      <xdr:txBody>
        <a:bodyPr vertOverflow="clip" wrap="square"/>
        <a:p>
          <a:pPr algn="l">
            <a:defRPr/>
          </a:pPr>
          <a:r>
            <a:rPr lang="en-US" cap="none" sz="800" b="0" i="0" u="none" baseline="0">
              <a:latin typeface="新細明體"/>
              <a:ea typeface="新細明體"/>
              <a:cs typeface="新細明體"/>
            </a:rPr>
            <a:t>(說明4)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showGridLines="0" tabSelected="1" zoomScale="90" zoomScaleNormal="90" zoomScaleSheetLayoutView="100" workbookViewId="0" topLeftCell="A1">
      <pane xSplit="1" ySplit="5" topLeftCell="B6" activePane="bottomRight" state="frozen"/>
      <selection pane="topLeft" activeCell="A1" sqref="A1"/>
      <selection pane="topRight" activeCell="B1" sqref="B1"/>
      <selection pane="bottomLeft" activeCell="A6" sqref="A6"/>
      <selection pane="bottomRight" activeCell="C10" sqref="C10"/>
    </sheetView>
  </sheetViews>
  <sheetFormatPr defaultColWidth="9.00390625" defaultRowHeight="16.5"/>
  <cols>
    <col min="1" max="1" width="26.75390625" style="0" customWidth="1"/>
    <col min="2" max="2" width="18.25390625" style="0" customWidth="1"/>
    <col min="3" max="3" width="15.625" style="0" customWidth="1"/>
    <col min="4" max="4" width="16.75390625" style="0" customWidth="1"/>
    <col min="5" max="5" width="14.625" style="0" customWidth="1"/>
    <col min="6" max="6" width="17.625" style="0" customWidth="1"/>
    <col min="7" max="7" width="16.75390625" style="0" customWidth="1"/>
    <col min="8" max="8" width="18.50390625" style="0" customWidth="1"/>
    <col min="9" max="9" width="17.875" style="0" customWidth="1"/>
    <col min="10" max="10" width="20.25390625" style="0" customWidth="1"/>
    <col min="11" max="11" width="15.75390625" style="0" customWidth="1"/>
    <col min="12" max="12" width="19.75390625" style="0" bestFit="1" customWidth="1"/>
    <col min="13" max="13" width="18.625" style="0" bestFit="1" customWidth="1"/>
  </cols>
  <sheetData>
    <row r="1" spans="1:10" ht="25.5" customHeight="1">
      <c r="A1" s="1"/>
      <c r="B1" s="1"/>
      <c r="C1" s="1"/>
      <c r="D1" s="1"/>
      <c r="E1" s="2" t="s">
        <v>0</v>
      </c>
      <c r="F1" s="3" t="s">
        <v>1</v>
      </c>
      <c r="G1" s="1"/>
      <c r="H1" s="1"/>
      <c r="I1" s="1"/>
      <c r="J1" s="1"/>
    </row>
    <row r="2" spans="1:10" ht="33" customHeight="1">
      <c r="A2" s="1"/>
      <c r="B2" s="1"/>
      <c r="C2" s="1"/>
      <c r="D2" s="1"/>
      <c r="E2" s="4" t="s">
        <v>2</v>
      </c>
      <c r="F2" s="5" t="s">
        <v>3</v>
      </c>
      <c r="G2" s="1"/>
      <c r="H2" s="1"/>
      <c r="I2" s="1"/>
      <c r="J2" s="1"/>
    </row>
    <row r="3" spans="1:10" ht="18.75" customHeight="1" thickBot="1">
      <c r="A3" s="1"/>
      <c r="B3" s="1"/>
      <c r="C3" s="1"/>
      <c r="D3" s="6" t="s">
        <v>29</v>
      </c>
      <c r="E3" s="6"/>
      <c r="F3" s="7" t="s">
        <v>20</v>
      </c>
      <c r="G3" s="1"/>
      <c r="H3" s="1"/>
      <c r="I3" s="1"/>
      <c r="J3" s="8" t="s">
        <v>4</v>
      </c>
    </row>
    <row r="4" spans="1:10" ht="21.75" customHeight="1">
      <c r="A4" s="47" t="s">
        <v>5</v>
      </c>
      <c r="B4" s="45" t="s">
        <v>35</v>
      </c>
      <c r="C4" s="51" t="s">
        <v>6</v>
      </c>
      <c r="D4" s="52"/>
      <c r="E4" s="52"/>
      <c r="F4" s="51" t="s">
        <v>7</v>
      </c>
      <c r="G4" s="52"/>
      <c r="H4" s="53"/>
      <c r="I4" s="9" t="s">
        <v>8</v>
      </c>
      <c r="J4" s="49" t="s">
        <v>9</v>
      </c>
    </row>
    <row r="5" spans="1:10" ht="36.75" customHeight="1">
      <c r="A5" s="48"/>
      <c r="B5" s="46"/>
      <c r="C5" s="10" t="s">
        <v>10</v>
      </c>
      <c r="D5" s="11" t="s">
        <v>34</v>
      </c>
      <c r="E5" s="42" t="s">
        <v>11</v>
      </c>
      <c r="F5" s="10" t="s">
        <v>12</v>
      </c>
      <c r="G5" s="11" t="s">
        <v>21</v>
      </c>
      <c r="H5" s="12" t="s">
        <v>13</v>
      </c>
      <c r="I5" s="13" t="s">
        <v>14</v>
      </c>
      <c r="J5" s="50"/>
    </row>
    <row r="6" spans="1:11" s="1" customFormat="1" ht="22.5" customHeight="1">
      <c r="A6" s="17" t="s">
        <v>42</v>
      </c>
      <c r="B6" s="14">
        <v>1067719852998</v>
      </c>
      <c r="C6" s="14">
        <v>0</v>
      </c>
      <c r="D6" s="14">
        <v>0</v>
      </c>
      <c r="E6" s="16">
        <v>0</v>
      </c>
      <c r="F6" s="15">
        <v>0</v>
      </c>
      <c r="G6" s="15">
        <v>0</v>
      </c>
      <c r="H6" s="15">
        <f aca="true" t="shared" si="0" ref="H6:H12">SUM(C6:G6)</f>
        <v>0</v>
      </c>
      <c r="I6" s="14">
        <v>5350484379</v>
      </c>
      <c r="J6" s="16">
        <v>1062369368619</v>
      </c>
      <c r="K6" s="18">
        <f aca="true" t="shared" si="1" ref="K6:K23">B6+H6-I6-J6</f>
        <v>0</v>
      </c>
    </row>
    <row r="7" spans="1:11" s="1" customFormat="1" ht="22.5" customHeight="1">
      <c r="A7" s="17" t="s">
        <v>36</v>
      </c>
      <c r="B7" s="14">
        <v>20666937443.5</v>
      </c>
      <c r="C7" s="14">
        <v>0</v>
      </c>
      <c r="D7" s="14">
        <v>0</v>
      </c>
      <c r="E7" s="16">
        <v>0</v>
      </c>
      <c r="F7" s="15">
        <v>0</v>
      </c>
      <c r="G7" s="15">
        <v>0</v>
      </c>
      <c r="H7" s="15">
        <f t="shared" si="0"/>
        <v>0</v>
      </c>
      <c r="I7" s="14">
        <v>645485233</v>
      </c>
      <c r="J7" s="16">
        <v>20021452210.5</v>
      </c>
      <c r="K7" s="18">
        <f t="shared" si="1"/>
        <v>0</v>
      </c>
    </row>
    <row r="8" spans="1:11" s="1" customFormat="1" ht="22.5" customHeight="1">
      <c r="A8" s="17" t="s">
        <v>37</v>
      </c>
      <c r="B8" s="14">
        <v>56231342513</v>
      </c>
      <c r="C8" s="14">
        <v>0</v>
      </c>
      <c r="D8" s="14">
        <v>0</v>
      </c>
      <c r="E8" s="16">
        <v>0</v>
      </c>
      <c r="F8" s="15">
        <v>0</v>
      </c>
      <c r="G8" s="15">
        <v>0</v>
      </c>
      <c r="H8" s="15">
        <f t="shared" si="0"/>
        <v>0</v>
      </c>
      <c r="I8" s="14">
        <v>41508</v>
      </c>
      <c r="J8" s="16">
        <v>56231301005</v>
      </c>
      <c r="K8" s="18">
        <f t="shared" si="1"/>
        <v>0</v>
      </c>
    </row>
    <row r="9" spans="1:11" s="1" customFormat="1" ht="22.5" customHeight="1">
      <c r="A9" s="17" t="s">
        <v>38</v>
      </c>
      <c r="B9" s="28">
        <v>49906730076</v>
      </c>
      <c r="C9" s="14">
        <v>0</v>
      </c>
      <c r="D9" s="14">
        <v>0</v>
      </c>
      <c r="E9" s="16">
        <v>0</v>
      </c>
      <c r="F9" s="15">
        <v>0</v>
      </c>
      <c r="G9" s="15">
        <v>0</v>
      </c>
      <c r="H9" s="15">
        <f t="shared" si="0"/>
        <v>0</v>
      </c>
      <c r="I9" s="14">
        <v>556481</v>
      </c>
      <c r="J9" s="16">
        <v>49906173595</v>
      </c>
      <c r="K9" s="18">
        <f t="shared" si="1"/>
        <v>0</v>
      </c>
    </row>
    <row r="10" spans="1:12" s="1" customFormat="1" ht="22.5" customHeight="1">
      <c r="A10" s="17" t="s">
        <v>39</v>
      </c>
      <c r="B10" s="28">
        <v>234004849253.1</v>
      </c>
      <c r="C10" s="14">
        <v>0</v>
      </c>
      <c r="D10" s="14">
        <v>0</v>
      </c>
      <c r="E10" s="16">
        <v>0</v>
      </c>
      <c r="F10" s="15">
        <v>678366451</v>
      </c>
      <c r="G10" s="15">
        <v>0</v>
      </c>
      <c r="H10" s="15">
        <f t="shared" si="0"/>
        <v>678366451</v>
      </c>
      <c r="I10" s="19">
        <v>66729459</v>
      </c>
      <c r="J10" s="16">
        <f>234616232107.1-1289+255427</f>
        <v>234616486245.1</v>
      </c>
      <c r="K10" s="18">
        <f t="shared" si="1"/>
        <v>0</v>
      </c>
      <c r="L10" s="20"/>
    </row>
    <row r="11" spans="1:11" s="1" customFormat="1" ht="22.5" customHeight="1">
      <c r="A11" s="17" t="s">
        <v>40</v>
      </c>
      <c r="B11" s="28">
        <v>23304</v>
      </c>
      <c r="C11" s="14">
        <v>0</v>
      </c>
      <c r="D11" s="14">
        <v>0</v>
      </c>
      <c r="E11" s="16">
        <v>0</v>
      </c>
      <c r="F11" s="15">
        <v>0</v>
      </c>
      <c r="G11" s="15">
        <v>0</v>
      </c>
      <c r="H11" s="15">
        <f t="shared" si="0"/>
        <v>0</v>
      </c>
      <c r="I11" s="19">
        <v>0</v>
      </c>
      <c r="J11" s="16">
        <v>23304</v>
      </c>
      <c r="K11" s="18">
        <f t="shared" si="1"/>
        <v>0</v>
      </c>
    </row>
    <row r="12" spans="1:11" s="1" customFormat="1" ht="22.5" customHeight="1">
      <c r="A12" s="17" t="s">
        <v>41</v>
      </c>
      <c r="B12" s="28">
        <v>19773248528.99</v>
      </c>
      <c r="C12" s="14">
        <v>0</v>
      </c>
      <c r="D12" s="14">
        <v>0</v>
      </c>
      <c r="E12" s="16">
        <v>0</v>
      </c>
      <c r="F12" s="15">
        <v>0</v>
      </c>
      <c r="G12" s="15">
        <v>0</v>
      </c>
      <c r="H12" s="15">
        <f t="shared" si="0"/>
        <v>0</v>
      </c>
      <c r="I12" s="19">
        <v>8720238</v>
      </c>
      <c r="J12" s="16">
        <f>19764782428.99+1289-255427</f>
        <v>19764528290.99</v>
      </c>
      <c r="K12" s="18">
        <f t="shared" si="1"/>
        <v>0</v>
      </c>
    </row>
    <row r="13" spans="1:11" s="23" customFormat="1" ht="40.5" customHeight="1">
      <c r="A13" s="40" t="s">
        <v>23</v>
      </c>
      <c r="B13" s="38">
        <f>SUM(B6:B12)</f>
        <v>1448302984116.59</v>
      </c>
      <c r="C13" s="21">
        <f aca="true" t="shared" si="2" ref="C13:J13">SUM(C6:C12)</f>
        <v>0</v>
      </c>
      <c r="D13" s="21">
        <f t="shared" si="2"/>
        <v>0</v>
      </c>
      <c r="E13" s="22">
        <f t="shared" si="2"/>
        <v>0</v>
      </c>
      <c r="F13" s="21">
        <f t="shared" si="2"/>
        <v>678366451</v>
      </c>
      <c r="G13" s="21">
        <f t="shared" si="2"/>
        <v>0</v>
      </c>
      <c r="H13" s="21">
        <f t="shared" si="2"/>
        <v>678366451</v>
      </c>
      <c r="I13" s="21">
        <f t="shared" si="2"/>
        <v>6072017298</v>
      </c>
      <c r="J13" s="22">
        <f t="shared" si="2"/>
        <v>1442909333269.59</v>
      </c>
      <c r="K13" s="18">
        <f t="shared" si="1"/>
        <v>0</v>
      </c>
    </row>
    <row r="14" spans="1:12" s="1" customFormat="1" ht="22.5" customHeight="1">
      <c r="A14" s="24" t="s">
        <v>15</v>
      </c>
      <c r="B14" s="28">
        <v>0</v>
      </c>
      <c r="C14" s="14">
        <v>44252047330.6</v>
      </c>
      <c r="D14" s="14">
        <v>175155775343.63</v>
      </c>
      <c r="E14" s="16">
        <v>0</v>
      </c>
      <c r="F14" s="14">
        <v>0</v>
      </c>
      <c r="G14" s="14">
        <v>0</v>
      </c>
      <c r="H14" s="14">
        <f aca="true" t="shared" si="3" ref="H14:H23">SUM(C14:G14)</f>
        <v>219407822674.23</v>
      </c>
      <c r="I14" s="14">
        <v>42524169262</v>
      </c>
      <c r="J14" s="16">
        <v>176883653412.23</v>
      </c>
      <c r="K14" s="18">
        <f t="shared" si="1"/>
        <v>0</v>
      </c>
      <c r="L14" s="35"/>
    </row>
    <row r="15" spans="1:12" s="1" customFormat="1" ht="22.5" customHeight="1">
      <c r="A15" s="25" t="s">
        <v>16</v>
      </c>
      <c r="B15" s="28">
        <v>0</v>
      </c>
      <c r="C15" s="14">
        <v>0</v>
      </c>
      <c r="D15" s="14">
        <v>0</v>
      </c>
      <c r="E15" s="16">
        <v>0</v>
      </c>
      <c r="F15" s="14">
        <v>0</v>
      </c>
      <c r="G15" s="14">
        <v>3734430</v>
      </c>
      <c r="H15" s="14">
        <f t="shared" si="3"/>
        <v>3734430</v>
      </c>
      <c r="I15" s="14">
        <v>0</v>
      </c>
      <c r="J15" s="26">
        <v>3734430</v>
      </c>
      <c r="K15" s="18">
        <f t="shared" si="1"/>
        <v>0</v>
      </c>
      <c r="L15" s="35"/>
    </row>
    <row r="16" spans="1:11" s="1" customFormat="1" ht="22.5" customHeight="1">
      <c r="A16" s="24" t="s">
        <v>17</v>
      </c>
      <c r="B16" s="28">
        <v>0</v>
      </c>
      <c r="C16" s="14">
        <v>0</v>
      </c>
      <c r="D16" s="14">
        <v>0</v>
      </c>
      <c r="E16" s="16">
        <v>3718146469.6</v>
      </c>
      <c r="F16" s="14">
        <v>0</v>
      </c>
      <c r="G16" s="14">
        <v>0</v>
      </c>
      <c r="H16" s="14">
        <f t="shared" si="3"/>
        <v>3718146469.6</v>
      </c>
      <c r="I16" s="14">
        <v>0</v>
      </c>
      <c r="J16" s="26">
        <v>3718146469.6</v>
      </c>
      <c r="K16" s="18">
        <f t="shared" si="1"/>
        <v>0</v>
      </c>
    </row>
    <row r="17" spans="1:11" s="1" customFormat="1" ht="40.5" customHeight="1">
      <c r="A17" s="40" t="s">
        <v>24</v>
      </c>
      <c r="B17" s="38">
        <f>SUM(B14:B16)</f>
        <v>0</v>
      </c>
      <c r="C17" s="38">
        <f aca="true" t="shared" si="4" ref="C17:I17">SUM(C14:C16)</f>
        <v>44252047330.6</v>
      </c>
      <c r="D17" s="38">
        <f t="shared" si="4"/>
        <v>175155775343.63</v>
      </c>
      <c r="E17" s="43">
        <f t="shared" si="4"/>
        <v>3718146469.6</v>
      </c>
      <c r="F17" s="21">
        <f t="shared" si="4"/>
        <v>0</v>
      </c>
      <c r="G17" s="38">
        <f t="shared" si="4"/>
        <v>3734430</v>
      </c>
      <c r="H17" s="38">
        <f t="shared" si="4"/>
        <v>223129703573.83002</v>
      </c>
      <c r="I17" s="38">
        <f t="shared" si="4"/>
        <v>42524169262</v>
      </c>
      <c r="J17" s="22">
        <f>SUM(J14:J16)</f>
        <v>180605534311.83002</v>
      </c>
      <c r="K17" s="18">
        <f t="shared" si="1"/>
        <v>0</v>
      </c>
    </row>
    <row r="18" spans="1:13" s="1" customFormat="1" ht="34.5" customHeight="1">
      <c r="A18" s="27" t="s">
        <v>22</v>
      </c>
      <c r="B18" s="28">
        <f>90245178253+21065125464</f>
        <v>111310303717</v>
      </c>
      <c r="C18" s="14">
        <v>0</v>
      </c>
      <c r="D18" s="14">
        <v>0</v>
      </c>
      <c r="E18" s="16">
        <v>0</v>
      </c>
      <c r="F18" s="14">
        <v>0</v>
      </c>
      <c r="G18" s="14">
        <v>0</v>
      </c>
      <c r="H18" s="14">
        <f>SUM(C18:G18)</f>
        <v>0</v>
      </c>
      <c r="I18" s="14">
        <v>0</v>
      </c>
      <c r="J18" s="16">
        <v>111310303717</v>
      </c>
      <c r="K18" s="18">
        <f>B18+H18-I18-J18</f>
        <v>0</v>
      </c>
      <c r="L18" s="35"/>
      <c r="M18" s="36"/>
    </row>
    <row r="19" spans="1:11" s="1" customFormat="1" ht="40.5" customHeight="1">
      <c r="A19" s="40" t="s">
        <v>25</v>
      </c>
      <c r="B19" s="38">
        <f aca="true" t="shared" si="5" ref="B19:J19">SUM(B18:B18)</f>
        <v>111310303717</v>
      </c>
      <c r="C19" s="38">
        <f t="shared" si="5"/>
        <v>0</v>
      </c>
      <c r="D19" s="38">
        <f t="shared" si="5"/>
        <v>0</v>
      </c>
      <c r="E19" s="43">
        <f t="shared" si="5"/>
        <v>0</v>
      </c>
      <c r="F19" s="21">
        <f t="shared" si="5"/>
        <v>0</v>
      </c>
      <c r="G19" s="38">
        <f t="shared" si="5"/>
        <v>0</v>
      </c>
      <c r="H19" s="38">
        <f t="shared" si="5"/>
        <v>0</v>
      </c>
      <c r="I19" s="38">
        <f t="shared" si="5"/>
        <v>0</v>
      </c>
      <c r="J19" s="22">
        <f t="shared" si="5"/>
        <v>111310303717</v>
      </c>
      <c r="K19" s="18">
        <f t="shared" si="1"/>
        <v>0</v>
      </c>
    </row>
    <row r="20" spans="1:11" s="1" customFormat="1" ht="23.25" customHeight="1">
      <c r="A20" s="27" t="s">
        <v>30</v>
      </c>
      <c r="B20" s="28">
        <v>167300695913</v>
      </c>
      <c r="C20" s="14">
        <v>0</v>
      </c>
      <c r="D20" s="14">
        <v>0</v>
      </c>
      <c r="E20" s="16">
        <v>0</v>
      </c>
      <c r="F20" s="14">
        <v>0</v>
      </c>
      <c r="G20" s="14">
        <v>0</v>
      </c>
      <c r="H20" s="14">
        <f t="shared" si="3"/>
        <v>0</v>
      </c>
      <c r="I20" s="14">
        <v>0</v>
      </c>
      <c r="J20" s="16">
        <v>167300695913</v>
      </c>
      <c r="K20" s="18">
        <f t="shared" si="1"/>
        <v>0</v>
      </c>
    </row>
    <row r="21" spans="1:11" s="1" customFormat="1" ht="36" customHeight="1">
      <c r="A21" s="27" t="s">
        <v>31</v>
      </c>
      <c r="B21" s="28">
        <v>7100000000</v>
      </c>
      <c r="C21" s="14">
        <v>0</v>
      </c>
      <c r="D21" s="14">
        <v>0</v>
      </c>
      <c r="E21" s="16">
        <v>0</v>
      </c>
      <c r="F21" s="14">
        <v>0</v>
      </c>
      <c r="G21" s="14">
        <v>0</v>
      </c>
      <c r="H21" s="14">
        <f t="shared" si="3"/>
        <v>0</v>
      </c>
      <c r="I21" s="14">
        <v>0</v>
      </c>
      <c r="J21" s="16">
        <v>7100000000</v>
      </c>
      <c r="K21" s="18">
        <f t="shared" si="1"/>
        <v>0</v>
      </c>
    </row>
    <row r="22" spans="1:11" s="1" customFormat="1" ht="36" customHeight="1">
      <c r="A22" s="27" t="s">
        <v>32</v>
      </c>
      <c r="B22" s="28">
        <v>27000000000</v>
      </c>
      <c r="C22" s="14">
        <v>0</v>
      </c>
      <c r="D22" s="14">
        <v>0</v>
      </c>
      <c r="E22" s="16">
        <v>0</v>
      </c>
      <c r="F22" s="14">
        <v>0</v>
      </c>
      <c r="G22" s="14">
        <v>0</v>
      </c>
      <c r="H22" s="14">
        <f t="shared" si="3"/>
        <v>0</v>
      </c>
      <c r="I22" s="14">
        <v>0</v>
      </c>
      <c r="J22" s="16">
        <v>27000000000</v>
      </c>
      <c r="K22" s="18">
        <f t="shared" si="1"/>
        <v>0</v>
      </c>
    </row>
    <row r="23" spans="1:11" s="1" customFormat="1" ht="36" customHeight="1">
      <c r="A23" s="27" t="s">
        <v>33</v>
      </c>
      <c r="B23" s="28">
        <v>47177165563</v>
      </c>
      <c r="C23" s="14">
        <v>0</v>
      </c>
      <c r="D23" s="14">
        <v>0</v>
      </c>
      <c r="E23" s="16">
        <v>0</v>
      </c>
      <c r="F23" s="14">
        <v>0</v>
      </c>
      <c r="G23" s="14">
        <v>0</v>
      </c>
      <c r="H23" s="14">
        <f t="shared" si="3"/>
        <v>0</v>
      </c>
      <c r="I23" s="14">
        <v>0</v>
      </c>
      <c r="J23" s="16">
        <v>47177165563</v>
      </c>
      <c r="K23" s="18">
        <f t="shared" si="1"/>
        <v>0</v>
      </c>
    </row>
    <row r="24" spans="1:11" s="23" customFormat="1" ht="40.5" customHeight="1">
      <c r="A24" s="41" t="s">
        <v>26</v>
      </c>
      <c r="B24" s="38">
        <f>SUM(B20:B23)</f>
        <v>248577861476</v>
      </c>
      <c r="C24" s="38">
        <f aca="true" t="shared" si="6" ref="C24:J24">SUM(C20:C23)</f>
        <v>0</v>
      </c>
      <c r="D24" s="38">
        <f t="shared" si="6"/>
        <v>0</v>
      </c>
      <c r="E24" s="43">
        <f t="shared" si="6"/>
        <v>0</v>
      </c>
      <c r="F24" s="21">
        <f t="shared" si="6"/>
        <v>0</v>
      </c>
      <c r="G24" s="38">
        <f t="shared" si="6"/>
        <v>0</v>
      </c>
      <c r="H24" s="38">
        <f t="shared" si="6"/>
        <v>0</v>
      </c>
      <c r="I24" s="38">
        <f t="shared" si="6"/>
        <v>0</v>
      </c>
      <c r="J24" s="22">
        <f t="shared" si="6"/>
        <v>248577861476</v>
      </c>
      <c r="K24" s="18">
        <f>B24+H24-I24-J24</f>
        <v>0</v>
      </c>
    </row>
    <row r="25" spans="1:11" s="23" customFormat="1" ht="40.5" customHeight="1" thickBot="1">
      <c r="A25" s="37" t="s">
        <v>18</v>
      </c>
      <c r="B25" s="39">
        <f aca="true" t="shared" si="7" ref="B25:J25">B24+B19+B17+B13</f>
        <v>1808191149309.59</v>
      </c>
      <c r="C25" s="39">
        <f t="shared" si="7"/>
        <v>44252047330.6</v>
      </c>
      <c r="D25" s="39">
        <f t="shared" si="7"/>
        <v>175155775343.63</v>
      </c>
      <c r="E25" s="44">
        <f t="shared" si="7"/>
        <v>3718146469.6</v>
      </c>
      <c r="F25" s="29">
        <f t="shared" si="7"/>
        <v>678366451</v>
      </c>
      <c r="G25" s="39">
        <f t="shared" si="7"/>
        <v>3734430</v>
      </c>
      <c r="H25" s="39">
        <f t="shared" si="7"/>
        <v>223808070024.83002</v>
      </c>
      <c r="I25" s="39">
        <f t="shared" si="7"/>
        <v>48596186560</v>
      </c>
      <c r="J25" s="30">
        <f t="shared" si="7"/>
        <v>1983403032774.4202</v>
      </c>
      <c r="K25" s="18">
        <f>B25+H25-I25-J25</f>
        <v>0</v>
      </c>
    </row>
    <row r="26" spans="1:11" s="32" customFormat="1" ht="15.75" customHeight="1">
      <c r="A26" s="31" t="s">
        <v>27</v>
      </c>
      <c r="K26" s="33"/>
    </row>
    <row r="27" spans="1:11" s="32" customFormat="1" ht="14.25" customHeight="1">
      <c r="A27" s="31" t="s">
        <v>28</v>
      </c>
      <c r="K27" s="33"/>
    </row>
    <row r="28" spans="1:11" s="32" customFormat="1" ht="15.75" customHeight="1">
      <c r="A28" s="31" t="s">
        <v>19</v>
      </c>
      <c r="K28" s="33"/>
    </row>
    <row r="29" spans="1:11" s="32" customFormat="1" ht="15" customHeight="1">
      <c r="A29" s="34"/>
      <c r="K29" s="33"/>
    </row>
    <row r="30" spans="1:11" s="32" customFormat="1" ht="15" customHeight="1">
      <c r="A30" s="34"/>
      <c r="K30" s="33"/>
    </row>
    <row r="31" ht="15" customHeight="1">
      <c r="K31" s="33"/>
    </row>
    <row r="32" ht="15" customHeight="1">
      <c r="K32" s="33"/>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sheetData>
  <mergeCells count="5">
    <mergeCell ref="B4:B5"/>
    <mergeCell ref="A4:A5"/>
    <mergeCell ref="J4:J5"/>
    <mergeCell ref="F4:H4"/>
    <mergeCell ref="C4:E4"/>
  </mergeCells>
  <printOptions horizontalCentered="1"/>
  <pageMargins left="0.5118110236220472" right="0.5118110236220472" top="0.7874015748031497" bottom="0.9055118110236221" header="0.3937007874015748" footer="0.1968503937007874"/>
  <pageSetup horizontalDpi="600" verticalDpi="600" orientation="portrait" pageOrder="overThenDown"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會計管理中心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行政院主計處</dc:creator>
  <cp:keywords/>
  <dc:description/>
  <cp:lastModifiedBy>行政院主計處</cp:lastModifiedBy>
  <cp:lastPrinted>2006-04-14T10:56:47Z</cp:lastPrinted>
  <dcterms:created xsi:type="dcterms:W3CDTF">2005-04-22T07:18:08Z</dcterms:created>
  <dcterms:modified xsi:type="dcterms:W3CDTF">2006-04-14T10:56:50Z</dcterms:modified>
  <cp:category/>
  <cp:version/>
  <cp:contentType/>
  <cp:contentStatus/>
</cp:coreProperties>
</file>