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8445" windowHeight="4470" activeTab="0"/>
  </bookViews>
  <sheets>
    <sheet name="歲入歲出對照表" sheetId="1" r:id="rId1"/>
  </sheets>
  <definedNames>
    <definedName name="_xlnm.Print_Area" localSheetId="0">'歲入歲出對照表'!$A$1:$F$25</definedName>
  </definedNames>
  <calcPr fullCalcOnLoad="1"/>
</workbook>
</file>

<file path=xl/sharedStrings.xml><?xml version="1.0" encoding="utf-8"?>
<sst xmlns="http://schemas.openxmlformats.org/spreadsheetml/2006/main" count="29" uniqueCount="29">
  <si>
    <t>增減％</t>
  </si>
  <si>
    <t>總額％</t>
  </si>
  <si>
    <t>中央政府總決算</t>
  </si>
  <si>
    <t>占決算</t>
  </si>
  <si>
    <r>
      <t>百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分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0"/>
      </rPr>
      <t>比</t>
    </r>
  </si>
  <si>
    <r>
      <t>預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數</t>
    </r>
  </si>
  <si>
    <r>
      <t>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0"/>
      </rPr>
      <t>數</t>
    </r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</si>
  <si>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數</t>
    </r>
  </si>
  <si>
    <t>歲入歲出簡明比較分析表</t>
  </si>
  <si>
    <r>
      <t xml:space="preserve">    1.</t>
    </r>
    <r>
      <rPr>
        <sz val="12"/>
        <rFont val="新細明體"/>
        <family val="0"/>
      </rPr>
      <t>一般政務支出</t>
    </r>
  </si>
  <si>
    <r>
      <t xml:space="preserve">    2.</t>
    </r>
    <r>
      <rPr>
        <sz val="12"/>
        <rFont val="新細明體"/>
        <family val="0"/>
      </rPr>
      <t>國防支出</t>
    </r>
  </si>
  <si>
    <r>
      <t xml:space="preserve">    3.</t>
    </r>
    <r>
      <rPr>
        <sz val="12"/>
        <rFont val="新細明體"/>
        <family val="0"/>
      </rPr>
      <t>教育科學文化支出</t>
    </r>
  </si>
  <si>
    <r>
      <t xml:space="preserve">    4.</t>
    </r>
    <r>
      <rPr>
        <sz val="12"/>
        <rFont val="新細明體"/>
        <family val="0"/>
      </rPr>
      <t>經濟發展支出</t>
    </r>
  </si>
  <si>
    <r>
      <t xml:space="preserve">    5.</t>
    </r>
    <r>
      <rPr>
        <sz val="12"/>
        <rFont val="新細明體"/>
        <family val="0"/>
      </rPr>
      <t>社會福利支出</t>
    </r>
  </si>
  <si>
    <r>
      <t xml:space="preserve"> </t>
    </r>
    <r>
      <rPr>
        <sz val="12"/>
        <rFont val="Times New Roman"/>
        <family val="1"/>
      </rPr>
      <t xml:space="preserve">   6.</t>
    </r>
    <r>
      <rPr>
        <sz val="11"/>
        <rFont val="新細明體"/>
        <family val="1"/>
      </rPr>
      <t>社區發展及環境保護支出</t>
    </r>
  </si>
  <si>
    <r>
      <t xml:space="preserve">    7.</t>
    </r>
    <r>
      <rPr>
        <sz val="12"/>
        <rFont val="新細明體"/>
        <family val="0"/>
      </rPr>
      <t>退休撫卹支出</t>
    </r>
  </si>
  <si>
    <r>
      <t xml:space="preserve">    8.</t>
    </r>
    <r>
      <rPr>
        <sz val="12"/>
        <rFont val="新細明體"/>
        <family val="0"/>
      </rPr>
      <t>債務支出</t>
    </r>
  </si>
  <si>
    <r>
      <t xml:space="preserve">    9.</t>
    </r>
    <r>
      <rPr>
        <sz val="12"/>
        <rFont val="新細明體"/>
        <family val="0"/>
      </rPr>
      <t>一般補助及其他支出</t>
    </r>
  </si>
  <si>
    <r>
      <t xml:space="preserve">    1.</t>
    </r>
    <r>
      <rPr>
        <sz val="12"/>
        <rFont val="新細明體"/>
        <family val="0"/>
      </rPr>
      <t>稅課及專賣收入</t>
    </r>
  </si>
  <si>
    <r>
      <t xml:space="preserve">    2.</t>
    </r>
    <r>
      <rPr>
        <sz val="12"/>
        <rFont val="新細明體"/>
        <family val="0"/>
      </rPr>
      <t>營業盈餘及事業收入</t>
    </r>
  </si>
  <si>
    <r>
      <t xml:space="preserve">    3.</t>
    </r>
    <r>
      <rPr>
        <sz val="12"/>
        <rFont val="新細明體"/>
        <family val="0"/>
      </rPr>
      <t>規費及罰款收入</t>
    </r>
  </si>
  <si>
    <r>
      <t xml:space="preserve">    4.</t>
    </r>
    <r>
      <rPr>
        <sz val="12"/>
        <rFont val="新細明體"/>
        <family val="0"/>
      </rPr>
      <t>財產收入</t>
    </r>
  </si>
  <si>
    <r>
      <t xml:space="preserve">    5.</t>
    </r>
    <r>
      <rPr>
        <sz val="12"/>
        <rFont val="新細明體"/>
        <family val="0"/>
      </rPr>
      <t>其他收入</t>
    </r>
  </si>
  <si>
    <t>一、歲入合計</t>
  </si>
  <si>
    <t>二、歲出合計</t>
  </si>
  <si>
    <t>三、歲入歲出餘絀</t>
  </si>
  <si>
    <t>單位：新臺幣元</t>
  </si>
  <si>
    <r>
      <t>項</t>
    </r>
    <r>
      <rPr>
        <sz val="12"/>
        <rFont val="Times New Roman"/>
        <family val="1"/>
      </rPr>
      <t xml:space="preserve">                          </t>
    </r>
    <r>
      <rPr>
        <sz val="12"/>
        <rFont val="新細明體"/>
        <family val="0"/>
      </rPr>
      <t>目</t>
    </r>
  </si>
  <si>
    <r>
      <t xml:space="preserve">                    </t>
    </r>
    <r>
      <rPr>
        <sz val="12"/>
        <rFont val="新細明體"/>
        <family val="0"/>
      </rPr>
      <t>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國</t>
    </r>
    <r>
      <rPr>
        <sz val="12"/>
        <rFont val="Times New Roman"/>
        <family val="1"/>
      </rPr>
      <t xml:space="preserve">   96 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</si>
</sst>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0;\-#,##0.000;&quot;…&quot;"/>
    <numFmt numFmtId="193" formatCode="#,##0.0;\-#,##0.0;&quot;…&quot;"/>
    <numFmt numFmtId="194" formatCode="0.0_);[Red]\(0.0\)"/>
    <numFmt numFmtId="195" formatCode="#,##0.000;[Red]\-#,##0.000;&quot;…&quot;"/>
  </numFmts>
  <fonts count="19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標楷體"/>
      <family val="4"/>
    </font>
    <font>
      <b/>
      <u val="single"/>
      <sz val="24"/>
      <name val="細明體"/>
      <family val="3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1" xfId="0" applyFont="1" applyBorder="1" applyAlignment="1">
      <alignment/>
    </xf>
    <xf numFmtId="183" fontId="9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top"/>
    </xf>
    <xf numFmtId="183" fontId="15" fillId="0" borderId="1" xfId="0" applyNumberFormat="1" applyFont="1" applyBorder="1" applyAlignment="1">
      <alignment horizontal="right"/>
    </xf>
    <xf numFmtId="189" fontId="14" fillId="0" borderId="1" xfId="0" applyNumberFormat="1" applyFont="1" applyBorder="1" applyAlignment="1">
      <alignment horizontal="right"/>
    </xf>
    <xf numFmtId="189" fontId="15" fillId="0" borderId="1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193" fontId="14" fillId="0" borderId="1" xfId="0" applyNumberFormat="1" applyFont="1" applyBorder="1" applyAlignment="1">
      <alignment horizontal="right"/>
    </xf>
    <xf numFmtId="193" fontId="9" fillId="0" borderId="0" xfId="0" applyNumberFormat="1" applyFont="1" applyAlignment="1">
      <alignment horizontal="right"/>
    </xf>
    <xf numFmtId="193" fontId="15" fillId="0" borderId="1" xfId="0" applyNumberFormat="1" applyFont="1" applyBorder="1" applyAlignment="1">
      <alignment horizontal="right"/>
    </xf>
    <xf numFmtId="193" fontId="5" fillId="0" borderId="0" xfId="0" applyNumberFormat="1" applyFont="1" applyAlignment="1">
      <alignment horizontal="right"/>
    </xf>
    <xf numFmtId="195" fontId="0" fillId="0" borderId="0" xfId="0" applyNumberFormat="1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89" fontId="9" fillId="0" borderId="7" xfId="0" applyNumberFormat="1" applyFont="1" applyBorder="1" applyAlignment="1">
      <alignment horizontal="right"/>
    </xf>
    <xf numFmtId="183" fontId="14" fillId="0" borderId="8" xfId="0" applyNumberFormat="1" applyFont="1" applyBorder="1" applyAlignment="1">
      <alignment horizontal="right"/>
    </xf>
    <xf numFmtId="183" fontId="9" fillId="0" borderId="9" xfId="0" applyNumberFormat="1" applyFont="1" applyBorder="1" applyAlignment="1">
      <alignment horizontal="right"/>
    </xf>
    <xf numFmtId="0" fontId="16" fillId="0" borderId="7" xfId="0" applyFont="1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80" zoomScaleNormal="80" workbookViewId="0" topLeftCell="A1">
      <selection activeCell="J19" sqref="J19"/>
    </sheetView>
  </sheetViews>
  <sheetFormatPr defaultColWidth="9.00390625" defaultRowHeight="16.5"/>
  <cols>
    <col min="1" max="1" width="26.00390625" style="16" customWidth="1"/>
    <col min="2" max="3" width="18.625" style="16" customWidth="1"/>
    <col min="4" max="4" width="17.875" style="16" customWidth="1"/>
    <col min="5" max="5" width="6.25390625" style="16" customWidth="1"/>
    <col min="6" max="6" width="6.75390625" style="16" customWidth="1"/>
    <col min="7" max="16384" width="8.875" style="16" customWidth="1"/>
  </cols>
  <sheetData>
    <row r="1" spans="1:6" ht="30" customHeight="1">
      <c r="A1" s="15" t="s">
        <v>2</v>
      </c>
      <c r="B1" s="7"/>
      <c r="C1" s="7"/>
      <c r="D1" s="7"/>
      <c r="E1" s="7"/>
      <c r="F1" s="7"/>
    </row>
    <row r="2" spans="1:6" ht="32.25">
      <c r="A2" s="33" t="s">
        <v>8</v>
      </c>
      <c r="B2" s="1"/>
      <c r="C2" s="1"/>
      <c r="D2" s="1"/>
      <c r="E2" s="1"/>
      <c r="F2" s="1"/>
    </row>
    <row r="3" spans="2:6" ht="20.25" customHeight="1" thickBot="1">
      <c r="B3" s="35" t="s">
        <v>28</v>
      </c>
      <c r="C3" s="6"/>
      <c r="D3" s="6"/>
      <c r="E3" s="6"/>
      <c r="F3" s="34" t="s">
        <v>26</v>
      </c>
    </row>
    <row r="4" spans="1:6" ht="19.5" customHeight="1">
      <c r="A4" s="4"/>
      <c r="B4" s="4"/>
      <c r="C4" s="4"/>
      <c r="D4" s="4"/>
      <c r="E4" s="30" t="s">
        <v>4</v>
      </c>
      <c r="F4" s="31"/>
    </row>
    <row r="5" spans="1:6" ht="19.5" customHeight="1">
      <c r="A5" s="40" t="s">
        <v>27</v>
      </c>
      <c r="B5" s="17" t="s">
        <v>5</v>
      </c>
      <c r="C5" s="17" t="s">
        <v>6</v>
      </c>
      <c r="D5" s="17" t="s">
        <v>7</v>
      </c>
      <c r="E5" s="41" t="s">
        <v>0</v>
      </c>
      <c r="F5" s="28" t="s">
        <v>3</v>
      </c>
    </row>
    <row r="6" spans="1:6" ht="16.5">
      <c r="A6" s="3"/>
      <c r="B6" s="3"/>
      <c r="C6" s="3"/>
      <c r="D6" s="3"/>
      <c r="E6" s="42"/>
      <c r="F6" s="29" t="s">
        <v>1</v>
      </c>
    </row>
    <row r="7" spans="1:6" ht="33" customHeight="1">
      <c r="A7" s="32" t="s">
        <v>23</v>
      </c>
      <c r="B7" s="11">
        <f>SUM(B8:B12)</f>
        <v>1488689851000</v>
      </c>
      <c r="C7" s="11">
        <f>SUM(C8:C12)</f>
        <v>1632502129977.4297</v>
      </c>
      <c r="D7" s="20">
        <f>SUM(D8:D12)</f>
        <v>143812278977.43</v>
      </c>
      <c r="E7" s="23">
        <f aca="true" t="shared" si="0" ref="E7:E12">(D7*100/B7)</f>
        <v>9.66032507582602</v>
      </c>
      <c r="F7" s="24">
        <f>C7*100/C7</f>
        <v>100</v>
      </c>
    </row>
    <row r="8" spans="1:7" ht="33" customHeight="1">
      <c r="A8" s="8" t="s">
        <v>18</v>
      </c>
      <c r="B8" s="13">
        <v>1112220000000</v>
      </c>
      <c r="C8" s="13">
        <v>1208698505212</v>
      </c>
      <c r="D8" s="21">
        <f>C8-B8</f>
        <v>96478505212</v>
      </c>
      <c r="E8" s="25">
        <f t="shared" si="0"/>
        <v>8.67440840948733</v>
      </c>
      <c r="F8" s="26">
        <f>C8*100/$C$7</f>
        <v>74.03962806644002</v>
      </c>
      <c r="G8" s="27"/>
    </row>
    <row r="9" spans="1:6" ht="33" customHeight="1">
      <c r="A9" s="8" t="s">
        <v>19</v>
      </c>
      <c r="B9" s="13">
        <v>230014528000</v>
      </c>
      <c r="C9" s="13">
        <v>271637803423.36</v>
      </c>
      <c r="D9" s="21">
        <f>C9-B9</f>
        <v>41623275423.359985</v>
      </c>
      <c r="E9" s="25">
        <f t="shared" si="0"/>
        <v>18.095933237469236</v>
      </c>
      <c r="F9" s="26">
        <f>C9*100/$C$7</f>
        <v>16.63935369120257</v>
      </c>
    </row>
    <row r="10" spans="1:6" ht="33" customHeight="1">
      <c r="A10" s="8" t="s">
        <v>20</v>
      </c>
      <c r="B10" s="13">
        <v>80541824000</v>
      </c>
      <c r="C10" s="13">
        <v>81058840459</v>
      </c>
      <c r="D10" s="21">
        <f>C10-B10</f>
        <v>517016459</v>
      </c>
      <c r="E10" s="25">
        <f t="shared" si="0"/>
        <v>0.6419229579404608</v>
      </c>
      <c r="F10" s="26">
        <f>C10*100/$C$7+0.1</f>
        <v>5.065312998404521</v>
      </c>
    </row>
    <row r="11" spans="1:6" ht="33" customHeight="1">
      <c r="A11" s="8" t="s">
        <v>21</v>
      </c>
      <c r="B11" s="13">
        <v>46911801000</v>
      </c>
      <c r="C11" s="13">
        <v>50872302061.9</v>
      </c>
      <c r="D11" s="21">
        <f>C11-B11</f>
        <v>3960501061.9000015</v>
      </c>
      <c r="E11" s="25">
        <f t="shared" si="0"/>
        <v>8.442440873033208</v>
      </c>
      <c r="F11" s="26">
        <f>C11*100/$C$7</f>
        <v>3.11621658114488</v>
      </c>
    </row>
    <row r="12" spans="1:6" ht="33" customHeight="1">
      <c r="A12" s="8" t="s">
        <v>22</v>
      </c>
      <c r="B12" s="13">
        <v>19001698000</v>
      </c>
      <c r="C12" s="13">
        <v>20234678821.17</v>
      </c>
      <c r="D12" s="21">
        <f>C12-B12</f>
        <v>1232980821.1699982</v>
      </c>
      <c r="E12" s="25">
        <f t="shared" si="0"/>
        <v>6.488792849828464</v>
      </c>
      <c r="F12" s="26">
        <f>C12*100/$C$7</f>
        <v>1.239488662808039</v>
      </c>
    </row>
    <row r="13" spans="1:6" ht="29.25" customHeight="1">
      <c r="A13" s="5"/>
      <c r="B13" s="13"/>
      <c r="C13" s="13"/>
      <c r="D13" s="19"/>
      <c r="E13" s="25"/>
      <c r="F13" s="26"/>
    </row>
    <row r="14" spans="1:6" ht="33" customHeight="1">
      <c r="A14" s="32" t="s">
        <v>24</v>
      </c>
      <c r="B14" s="11">
        <f>SUM(B15:B23)</f>
        <v>1628351207000</v>
      </c>
      <c r="C14" s="11">
        <f>SUM(C15:C23)</f>
        <v>1552916796442</v>
      </c>
      <c r="D14" s="20">
        <f>SUM(D15:D23)</f>
        <v>-75434410558</v>
      </c>
      <c r="E14" s="23">
        <f aca="true" t="shared" si="1" ref="E14:E23">-(D14*100/B14)</f>
        <v>4.632563923170906</v>
      </c>
      <c r="F14" s="24">
        <f>C14*100/C14</f>
        <v>100</v>
      </c>
    </row>
    <row r="15" spans="1:7" ht="33" customHeight="1">
      <c r="A15" s="2" t="s">
        <v>9</v>
      </c>
      <c r="B15" s="13">
        <v>176848509000</v>
      </c>
      <c r="C15" s="13">
        <v>168199285900</v>
      </c>
      <c r="D15" s="21">
        <f aca="true" t="shared" si="2" ref="D15:D23">C15-B15</f>
        <v>-8649223100</v>
      </c>
      <c r="E15" s="25">
        <f t="shared" si="1"/>
        <v>4.8907526271538995</v>
      </c>
      <c r="F15" s="26">
        <f aca="true" t="shared" si="3" ref="F15:F23">C15*100/$C$14</f>
        <v>10.831184663941658</v>
      </c>
      <c r="G15" s="22"/>
    </row>
    <row r="16" spans="1:6" ht="33" customHeight="1">
      <c r="A16" s="2" t="s">
        <v>10</v>
      </c>
      <c r="B16" s="13">
        <v>293718275000</v>
      </c>
      <c r="C16" s="13">
        <v>256712854932</v>
      </c>
      <c r="D16" s="21">
        <f t="shared" si="2"/>
        <v>-37005420068</v>
      </c>
      <c r="E16" s="25">
        <f t="shared" si="1"/>
        <v>12.59895049703666</v>
      </c>
      <c r="F16" s="26">
        <f t="shared" si="3"/>
        <v>16.531011546798474</v>
      </c>
    </row>
    <row r="17" spans="1:6" ht="33" customHeight="1">
      <c r="A17" s="2" t="s">
        <v>11</v>
      </c>
      <c r="B17" s="13">
        <v>317129619000</v>
      </c>
      <c r="C17" s="13">
        <v>308943153949</v>
      </c>
      <c r="D17" s="21">
        <f t="shared" si="2"/>
        <v>-8186465051</v>
      </c>
      <c r="E17" s="25">
        <f t="shared" si="1"/>
        <v>2.581425562460629</v>
      </c>
      <c r="F17" s="26">
        <f t="shared" si="3"/>
        <v>19.89437905861035</v>
      </c>
    </row>
    <row r="18" spans="1:6" ht="33" customHeight="1">
      <c r="A18" s="2" t="s">
        <v>12</v>
      </c>
      <c r="B18" s="13">
        <v>197658139000</v>
      </c>
      <c r="C18" s="13">
        <v>193334511832</v>
      </c>
      <c r="D18" s="21">
        <f t="shared" si="2"/>
        <v>-4323627168</v>
      </c>
      <c r="E18" s="25">
        <f t="shared" si="1"/>
        <v>2.187426831940374</v>
      </c>
      <c r="F18" s="26">
        <f>C18*100/$C$14+0.1</f>
        <v>12.549766289794963</v>
      </c>
    </row>
    <row r="19" spans="1:6" ht="33" customHeight="1">
      <c r="A19" s="2" t="s">
        <v>13</v>
      </c>
      <c r="B19" s="13">
        <v>309948636000</v>
      </c>
      <c r="C19" s="13">
        <v>305650334021</v>
      </c>
      <c r="D19" s="21">
        <f t="shared" si="2"/>
        <v>-4298301979</v>
      </c>
      <c r="E19" s="25">
        <f t="shared" si="1"/>
        <v>1.3867788013108082</v>
      </c>
      <c r="F19" s="26">
        <f t="shared" si="3"/>
        <v>19.68233808284498</v>
      </c>
    </row>
    <row r="20" spans="1:6" ht="33" customHeight="1">
      <c r="A20" s="10" t="s">
        <v>14</v>
      </c>
      <c r="B20" s="12">
        <v>19616546000</v>
      </c>
      <c r="C20" s="12">
        <v>19405477018</v>
      </c>
      <c r="D20" s="21">
        <f t="shared" si="2"/>
        <v>-211068982</v>
      </c>
      <c r="E20" s="25">
        <f t="shared" si="1"/>
        <v>1.0759742413368796</v>
      </c>
      <c r="F20" s="26">
        <f t="shared" si="3"/>
        <v>1.249614729035148</v>
      </c>
    </row>
    <row r="21" spans="1:6" ht="33" customHeight="1">
      <c r="A21" s="2" t="s">
        <v>15</v>
      </c>
      <c r="B21" s="13">
        <v>134730999000</v>
      </c>
      <c r="C21" s="13">
        <v>134590369569</v>
      </c>
      <c r="D21" s="21">
        <f t="shared" si="2"/>
        <v>-140629431</v>
      </c>
      <c r="E21" s="25">
        <f t="shared" si="1"/>
        <v>0.10437793235690325</v>
      </c>
      <c r="F21" s="26">
        <f t="shared" si="3"/>
        <v>8.666940165588377</v>
      </c>
    </row>
    <row r="22" spans="1:6" ht="33" customHeight="1">
      <c r="A22" s="2" t="s">
        <v>16</v>
      </c>
      <c r="B22" s="13">
        <v>132253907000</v>
      </c>
      <c r="C22" s="13">
        <v>123996767381</v>
      </c>
      <c r="D22" s="21">
        <f t="shared" si="2"/>
        <v>-8257139619</v>
      </c>
      <c r="E22" s="25">
        <f t="shared" si="1"/>
        <v>6.243399387059318</v>
      </c>
      <c r="F22" s="26">
        <f t="shared" si="3"/>
        <v>7.984765678695598</v>
      </c>
    </row>
    <row r="23" spans="1:6" ht="33" customHeight="1">
      <c r="A23" s="2" t="s">
        <v>17</v>
      </c>
      <c r="B23" s="13">
        <v>46446577000</v>
      </c>
      <c r="C23" s="13">
        <v>42084041840</v>
      </c>
      <c r="D23" s="21">
        <f t="shared" si="2"/>
        <v>-4362535160</v>
      </c>
      <c r="E23" s="25">
        <f t="shared" si="1"/>
        <v>9.392587014539306</v>
      </c>
      <c r="F23" s="26">
        <f t="shared" si="3"/>
        <v>2.709999784690448</v>
      </c>
    </row>
    <row r="24" spans="1:6" ht="30.75" customHeight="1">
      <c r="A24" s="2"/>
      <c r="B24" s="13"/>
      <c r="C24" s="13"/>
      <c r="D24" s="19"/>
      <c r="E24" s="19"/>
      <c r="F24" s="14"/>
    </row>
    <row r="25" spans="1:6" s="18" customFormat="1" ht="33" customHeight="1" thickBot="1">
      <c r="A25" s="39" t="s">
        <v>25</v>
      </c>
      <c r="B25" s="36">
        <f>B7-B14</f>
        <v>-139661356000</v>
      </c>
      <c r="C25" s="36">
        <f>C7-C14</f>
        <v>79585333535.42969</v>
      </c>
      <c r="D25" s="36">
        <f>C25-B25</f>
        <v>219246689535.4297</v>
      </c>
      <c r="E25" s="37">
        <f>-D25/B25*100</f>
        <v>156.98450581808018</v>
      </c>
      <c r="F25" s="38">
        <v>0</v>
      </c>
    </row>
    <row r="26" ht="16.5">
      <c r="A26" s="9"/>
    </row>
    <row r="27" ht="16.5">
      <c r="A27" s="9"/>
    </row>
  </sheetData>
  <mergeCells count="1">
    <mergeCell ref="E5:E6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temp</cp:lastModifiedBy>
  <cp:lastPrinted>2008-04-27T07:26:01Z</cp:lastPrinted>
  <dcterms:created xsi:type="dcterms:W3CDTF">1997-09-09T10:28:37Z</dcterms:created>
  <dcterms:modified xsi:type="dcterms:W3CDTF">2008-04-28T01:49:53Z</dcterms:modified>
  <cp:category/>
  <cp:version/>
  <cp:contentType/>
  <cp:contentStatus/>
</cp:coreProperties>
</file>