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240" windowWidth="8235" windowHeight="3630" activeTab="0"/>
  </bookViews>
  <sheets>
    <sheet name="98國營" sheetId="1" r:id="rId1"/>
  </sheets>
  <definedNames>
    <definedName name="_xlnm.Print_Area" localSheetId="0">'98國營'!$A$1:$V$19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7" authorId="0">
      <text>
        <r>
          <rPr>
            <b/>
            <sz val="14"/>
            <rFont val="新細明體"/>
            <family val="1"/>
          </rPr>
          <t>需改為審定數</t>
        </r>
        <r>
          <rPr>
            <sz val="14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<sst xmlns="http://schemas.openxmlformats.org/spreadsheetml/2006/main" count="95" uniqueCount="48">
  <si>
    <t>部</t>
  </si>
  <si>
    <t>主</t>
  </si>
  <si>
    <t>中 央 政 府</t>
  </si>
  <si>
    <t>年                          度</t>
  </si>
  <si>
    <t>合                   計</t>
  </si>
  <si>
    <t>小                 計</t>
  </si>
  <si>
    <t>乙、本年度決算數</t>
  </si>
  <si>
    <t>丙、本年度解庫數</t>
  </si>
  <si>
    <t>年                    度</t>
  </si>
  <si>
    <t>行  政  院  主  管</t>
  </si>
  <si>
    <t>中  央  銀  行</t>
  </si>
  <si>
    <t>交　通　部　主　管</t>
  </si>
  <si>
    <t>交</t>
  </si>
  <si>
    <t>丁、本年度註銷數</t>
  </si>
  <si>
    <t>驗算</t>
  </si>
  <si>
    <t>戊、本年度結欠數</t>
  </si>
  <si>
    <t>管</t>
  </si>
  <si>
    <t xml:space="preserve"> 總  決  算</t>
  </si>
  <si>
    <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業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欠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解</t>
    </r>
  </si>
  <si>
    <r>
      <t>股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息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紅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利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計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算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</si>
  <si>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 xml:space="preserve">       中華民國</t>
  </si>
  <si>
    <t>單位：新臺幣元</t>
  </si>
  <si>
    <t>財</t>
  </si>
  <si>
    <r>
      <t xml:space="preserve"> </t>
    </r>
    <r>
      <rPr>
        <sz val="12"/>
        <rFont val="新細明體"/>
        <family val="1"/>
      </rPr>
      <t>政</t>
    </r>
  </si>
  <si>
    <t>管</t>
  </si>
  <si>
    <t>臺灣土地銀行
股份有限公司</t>
  </si>
  <si>
    <r>
      <t>財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>部</t>
    </r>
    <r>
      <rPr>
        <sz val="12"/>
        <rFont val="新細明體"/>
        <family val="1"/>
      </rPr>
      <t>印</t>
    </r>
    <r>
      <rPr>
        <sz val="12"/>
        <rFont val="新細明體"/>
        <family val="1"/>
      </rPr>
      <t>刷</t>
    </r>
    <r>
      <rPr>
        <sz val="12"/>
        <rFont val="新細明體"/>
        <family val="1"/>
      </rPr>
      <t>廠</t>
    </r>
  </si>
  <si>
    <r>
      <t>中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輸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</si>
  <si>
    <r>
      <t>臺灣菸酒股份
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司</t>
    </r>
  </si>
  <si>
    <r>
      <t>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</si>
  <si>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
有     限    公   司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</si>
  <si>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</si>
  <si>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</si>
  <si>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雄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</si>
  <si>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r>
      <t>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局</t>
    </r>
  </si>
  <si>
    <t>甲、上年度結欠數</t>
  </si>
  <si>
    <t>註：本表結欠數為負數者，係國營事業解繳股息紅利應退還數。</t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</si>
  <si>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管</t>
    </r>
  </si>
  <si>
    <r>
      <t>　　　　　　經　　　　　　　濟　　　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　　部　　　　　　　主　　　　　　　管</t>
    </r>
  </si>
  <si>
    <t>通</t>
  </si>
  <si>
    <t>部</t>
  </si>
  <si>
    <t>主</t>
  </si>
  <si>
    <t xml:space="preserve">９７ 年度 </t>
  </si>
  <si>
    <r>
      <t>臺灣金融控股
股份有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>司</t>
    </r>
  </si>
  <si>
    <r>
      <t xml:space="preserve"> 98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31</t>
    </r>
    <r>
      <rPr>
        <sz val="10"/>
        <rFont val="細明體"/>
        <family val="3"/>
      </rPr>
      <t>日</t>
    </r>
  </si>
  <si>
    <t xml:space="preserve">９８ 年度 </t>
  </si>
  <si>
    <r>
      <t>台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灣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油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</si>
  <si>
    <r>
      <t>中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郵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份
有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限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司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</si>
</sst>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;\-#,##0.00;&quot;…&quot;"/>
    <numFmt numFmtId="180" formatCode="#,##0.00;#,##0.00;&quot;…&quot;"/>
    <numFmt numFmtId="181" formatCode="0.00_);\(0.00\)"/>
    <numFmt numFmtId="182" formatCode="0.00000000000000_);[Red]\(0.00000000000000\)"/>
    <numFmt numFmtId="183" formatCode="#,##0.00;\-#,##0.00;&quot;-&quot;"/>
    <numFmt numFmtId="184" formatCode="_-* #,##0.00_-;\-* #,##0.00_-;_-* &quot;_&quot;"/>
    <numFmt numFmtId="185" formatCode="#,##0.00;\-#,##0.00;&quot;_&quot;"/>
  </numFmts>
  <fonts count="21">
    <font>
      <sz val="12"/>
      <name val="新細明體"/>
      <family val="1"/>
    </font>
    <font>
      <sz val="9"/>
      <name val="新細明體"/>
      <family val="1"/>
    </font>
    <font>
      <b/>
      <u val="single"/>
      <sz val="26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sz val="8"/>
      <name val="新細明體"/>
      <family val="1"/>
    </font>
    <font>
      <b/>
      <u val="single"/>
      <sz val="18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b/>
      <sz val="10"/>
      <name val="Arial"/>
      <family val="2"/>
    </font>
    <font>
      <sz val="10"/>
      <name val="Arial"/>
      <family val="2"/>
    </font>
    <font>
      <b/>
      <u val="single"/>
      <sz val="14"/>
      <name val="細明體"/>
      <family val="3"/>
    </font>
    <font>
      <b/>
      <u val="single"/>
      <sz val="18"/>
      <name val="Times New Roman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43" fontId="6" fillId="0" borderId="0" xfId="15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 quotePrefix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7" fillId="0" borderId="3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8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5" xfId="0" applyFont="1" applyBorder="1" applyAlignment="1">
      <alignment horizontal="right"/>
    </xf>
    <xf numFmtId="49" fontId="12" fillId="0" borderId="0" xfId="0" applyNumberFormat="1" applyFont="1" applyAlignment="1">
      <alignment horizontal="left"/>
    </xf>
    <xf numFmtId="179" fontId="14" fillId="0" borderId="6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9" fontId="15" fillId="0" borderId="6" xfId="0" applyNumberFormat="1" applyFont="1" applyBorder="1" applyAlignment="1">
      <alignment vertical="center"/>
    </xf>
    <xf numFmtId="179" fontId="15" fillId="0" borderId="7" xfId="0" applyNumberFormat="1" applyFont="1" applyBorder="1" applyAlignment="1">
      <alignment vertical="center"/>
    </xf>
    <xf numFmtId="177" fontId="15" fillId="0" borderId="7" xfId="0" applyNumberFormat="1" applyFont="1" applyBorder="1" applyAlignment="1">
      <alignment vertical="center"/>
    </xf>
    <xf numFmtId="177" fontId="14" fillId="0" borderId="6" xfId="0" applyNumberFormat="1" applyFont="1" applyBorder="1" applyAlignment="1">
      <alignment vertical="center"/>
    </xf>
    <xf numFmtId="179" fontId="14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85" fontId="15" fillId="0" borderId="6" xfId="0" applyNumberFormat="1" applyFont="1" applyBorder="1" applyAlignment="1">
      <alignment vertical="center"/>
    </xf>
    <xf numFmtId="185" fontId="15" fillId="0" borderId="7" xfId="0" applyNumberFormat="1" applyFont="1" applyBorder="1" applyAlignment="1">
      <alignment vertical="center"/>
    </xf>
    <xf numFmtId="185" fontId="14" fillId="0" borderId="6" xfId="0" applyNumberFormat="1" applyFont="1" applyBorder="1" applyAlignment="1">
      <alignment vertical="center"/>
    </xf>
    <xf numFmtId="185" fontId="14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5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" xfId="0" applyFont="1" applyBorder="1" applyAlignment="1" quotePrefix="1">
      <alignment horizontal="left" vertical="center" wrapText="1" indent="3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shrinkToFit="1"/>
    </xf>
    <xf numFmtId="0" fontId="0" fillId="0" borderId="12" xfId="0" applyFont="1" applyBorder="1" applyAlignment="1" quotePrefix="1">
      <alignment horizontal="center" vertical="center" wrapText="1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00650" y="36480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95" zoomScaleNormal="95" workbookViewId="0" topLeftCell="A1">
      <selection activeCell="A2" sqref="A2"/>
    </sheetView>
  </sheetViews>
  <sheetFormatPr defaultColWidth="9.00390625" defaultRowHeight="16.5"/>
  <cols>
    <col min="1" max="1" width="25.75390625" style="0" customWidth="1"/>
    <col min="2" max="4" width="21.25390625" style="0" customWidth="1"/>
    <col min="5" max="8" width="22.25390625" style="0" customWidth="1"/>
    <col min="9" max="9" width="25.625" style="0" customWidth="1"/>
    <col min="10" max="12" width="21.25390625" style="0" customWidth="1"/>
    <col min="13" max="15" width="29.625" style="0" customWidth="1"/>
    <col min="16" max="16" width="25.75390625" style="0" customWidth="1"/>
    <col min="17" max="19" width="21.25390625" style="0" customWidth="1"/>
    <col min="20" max="22" width="29.625" style="0" customWidth="1"/>
    <col min="23" max="23" width="27.25390625" style="0" bestFit="1" customWidth="1"/>
  </cols>
  <sheetData>
    <row r="1" spans="1:22" ht="15.75" customHeight="1">
      <c r="A1" s="68" t="s">
        <v>2</v>
      </c>
      <c r="B1" s="68"/>
      <c r="C1" s="68"/>
      <c r="D1" s="68"/>
      <c r="E1" s="67" t="s">
        <v>17</v>
      </c>
      <c r="F1" s="67"/>
      <c r="G1" s="67"/>
      <c r="H1" s="67"/>
      <c r="I1" s="68" t="s">
        <v>2</v>
      </c>
      <c r="J1" s="68"/>
      <c r="K1" s="68"/>
      <c r="L1" s="68"/>
      <c r="M1" s="67" t="s">
        <v>17</v>
      </c>
      <c r="N1" s="67"/>
      <c r="O1" s="67"/>
      <c r="P1" s="68" t="s">
        <v>2</v>
      </c>
      <c r="Q1" s="68"/>
      <c r="R1" s="68"/>
      <c r="S1" s="68"/>
      <c r="T1" s="67" t="s">
        <v>17</v>
      </c>
      <c r="U1" s="67"/>
      <c r="V1" s="67"/>
    </row>
    <row r="2" spans="1:20" ht="24" customHeight="1">
      <c r="A2" s="2"/>
      <c r="B2" s="3"/>
      <c r="D2" s="17" t="s">
        <v>18</v>
      </c>
      <c r="E2" s="18" t="s">
        <v>19</v>
      </c>
      <c r="F2" s="1"/>
      <c r="G2" s="1"/>
      <c r="H2" s="1"/>
      <c r="I2" s="2"/>
      <c r="J2" s="1"/>
      <c r="K2" s="1"/>
      <c r="L2" s="17" t="s">
        <v>18</v>
      </c>
      <c r="M2" s="18" t="s">
        <v>19</v>
      </c>
      <c r="N2" s="2"/>
      <c r="O2" s="3"/>
      <c r="P2" s="2"/>
      <c r="Q2" s="3"/>
      <c r="S2" s="17" t="s">
        <v>18</v>
      </c>
      <c r="T2" s="18" t="s">
        <v>19</v>
      </c>
    </row>
    <row r="3" spans="1:22" ht="21" customHeight="1" thickBot="1">
      <c r="A3" s="34"/>
      <c r="B3" s="35"/>
      <c r="C3" s="1"/>
      <c r="D3" s="19" t="s">
        <v>20</v>
      </c>
      <c r="E3" s="20" t="s">
        <v>44</v>
      </c>
      <c r="F3" s="1"/>
      <c r="G3" s="1"/>
      <c r="H3" s="29" t="s">
        <v>21</v>
      </c>
      <c r="I3" s="34"/>
      <c r="J3" s="1"/>
      <c r="K3" s="1"/>
      <c r="L3" s="19" t="s">
        <v>20</v>
      </c>
      <c r="M3" s="20" t="s">
        <v>44</v>
      </c>
      <c r="N3" s="36"/>
      <c r="O3" s="29" t="s">
        <v>21</v>
      </c>
      <c r="P3" s="34"/>
      <c r="Q3" s="37"/>
      <c r="S3" s="19" t="s">
        <v>20</v>
      </c>
      <c r="T3" s="20" t="s">
        <v>44</v>
      </c>
      <c r="V3" s="29" t="s">
        <v>21</v>
      </c>
    </row>
    <row r="4" spans="1:22" s="48" customFormat="1" ht="29.25" customHeight="1">
      <c r="A4" s="63" t="s">
        <v>8</v>
      </c>
      <c r="B4" s="38" t="s">
        <v>9</v>
      </c>
      <c r="C4" s="39" t="s">
        <v>22</v>
      </c>
      <c r="D4" s="8" t="s">
        <v>23</v>
      </c>
      <c r="E4" s="40" t="s">
        <v>0</v>
      </c>
      <c r="F4" s="40"/>
      <c r="G4" s="41" t="s">
        <v>1</v>
      </c>
      <c r="H4" s="40" t="s">
        <v>24</v>
      </c>
      <c r="I4" s="63" t="s">
        <v>3</v>
      </c>
      <c r="J4" s="42" t="s">
        <v>37</v>
      </c>
      <c r="K4" s="43" t="s">
        <v>38</v>
      </c>
      <c r="L4" s="44"/>
      <c r="M4" s="44"/>
      <c r="N4" s="46"/>
      <c r="O4" s="40" t="s">
        <v>11</v>
      </c>
      <c r="P4" s="63" t="s">
        <v>3</v>
      </c>
      <c r="Q4" s="61" t="s">
        <v>12</v>
      </c>
      <c r="R4" s="40" t="s">
        <v>39</v>
      </c>
      <c r="S4" s="40" t="s">
        <v>40</v>
      </c>
      <c r="T4" s="45" t="s">
        <v>41</v>
      </c>
      <c r="U4" s="47" t="s">
        <v>16</v>
      </c>
      <c r="V4" s="65" t="s">
        <v>4</v>
      </c>
    </row>
    <row r="5" spans="1:22" s="48" customFormat="1" ht="35.25" customHeight="1">
      <c r="A5" s="64"/>
      <c r="B5" s="49" t="s">
        <v>10</v>
      </c>
      <c r="C5" s="50" t="s">
        <v>43</v>
      </c>
      <c r="D5" s="51" t="s">
        <v>30</v>
      </c>
      <c r="E5" s="50" t="s">
        <v>25</v>
      </c>
      <c r="F5" s="52" t="s">
        <v>26</v>
      </c>
      <c r="G5" s="52" t="s">
        <v>27</v>
      </c>
      <c r="H5" s="52" t="s">
        <v>28</v>
      </c>
      <c r="I5" s="64"/>
      <c r="J5" s="49" t="s">
        <v>5</v>
      </c>
      <c r="K5" s="50" t="s">
        <v>29</v>
      </c>
      <c r="L5" s="51" t="s">
        <v>30</v>
      </c>
      <c r="M5" s="50" t="s">
        <v>46</v>
      </c>
      <c r="N5" s="53" t="s">
        <v>5</v>
      </c>
      <c r="O5" s="62" t="s">
        <v>47</v>
      </c>
      <c r="P5" s="64"/>
      <c r="Q5" s="51" t="s">
        <v>31</v>
      </c>
      <c r="R5" s="54" t="s">
        <v>32</v>
      </c>
      <c r="S5" s="54" t="s">
        <v>33</v>
      </c>
      <c r="T5" s="54" t="s">
        <v>34</v>
      </c>
      <c r="U5" s="49" t="s">
        <v>5</v>
      </c>
      <c r="V5" s="66"/>
    </row>
    <row r="6" spans="1:22" s="4" customFormat="1" ht="49.5" customHeight="1">
      <c r="A6" s="9" t="s">
        <v>35</v>
      </c>
      <c r="B6" s="32">
        <f aca="true" t="shared" si="0" ref="B6:G6">SUM(B7:B7)</f>
        <v>1063025125.58</v>
      </c>
      <c r="C6" s="32">
        <f t="shared" si="0"/>
        <v>0</v>
      </c>
      <c r="D6" s="32">
        <f t="shared" si="0"/>
        <v>0</v>
      </c>
      <c r="E6" s="32">
        <f t="shared" si="0"/>
        <v>-34197495</v>
      </c>
      <c r="F6" s="22">
        <f t="shared" si="0"/>
        <v>53750000</v>
      </c>
      <c r="G6" s="22">
        <f t="shared" si="0"/>
        <v>14188744</v>
      </c>
      <c r="H6" s="33">
        <f>SUM(H7:H7)</f>
        <v>1980907628</v>
      </c>
      <c r="I6" s="9" t="s">
        <v>35</v>
      </c>
      <c r="J6" s="32">
        <f>SUM(J7:J7)</f>
        <v>2014648877</v>
      </c>
      <c r="K6" s="32">
        <f>SUM(K7:K7)</f>
        <v>0</v>
      </c>
      <c r="L6" s="32">
        <f>SUM(L7:L7)</f>
        <v>11755643441</v>
      </c>
      <c r="M6" s="32">
        <f>SUM(M7:M7)</f>
        <v>0</v>
      </c>
      <c r="N6" s="32">
        <f>SUM(K6:M6)</f>
        <v>11755643441</v>
      </c>
      <c r="O6" s="33">
        <f>SUM(O7:O7)</f>
        <v>3582565000</v>
      </c>
      <c r="P6" s="9" t="s">
        <v>35</v>
      </c>
      <c r="Q6" s="32">
        <f>SUM(Q7:Q7)</f>
        <v>28923315</v>
      </c>
      <c r="R6" s="32">
        <f>SUM(R7:R7)</f>
        <v>36132721</v>
      </c>
      <c r="S6" s="32">
        <f>SUM(S7:S7)</f>
        <v>67654740</v>
      </c>
      <c r="T6" s="32">
        <f>SUM(T7:T7)</f>
        <v>2406037</v>
      </c>
      <c r="U6" s="32">
        <f>SUM(U7:U7)</f>
        <v>3717681813</v>
      </c>
      <c r="V6" s="33">
        <f aca="true" t="shared" si="1" ref="V6:V17">B6+J6+N6+U6</f>
        <v>18550999256.58</v>
      </c>
    </row>
    <row r="7" spans="1:22" s="55" customFormat="1" ht="48" customHeight="1">
      <c r="A7" s="56" t="s">
        <v>42</v>
      </c>
      <c r="B7" s="23">
        <v>1063025125.58</v>
      </c>
      <c r="C7" s="30">
        <v>0</v>
      </c>
      <c r="D7" s="30">
        <v>0</v>
      </c>
      <c r="E7" s="30">
        <v>-34197495</v>
      </c>
      <c r="F7" s="24">
        <v>53750000</v>
      </c>
      <c r="G7" s="25">
        <v>14188744</v>
      </c>
      <c r="H7" s="26">
        <v>1980907628</v>
      </c>
      <c r="I7" s="56" t="s">
        <v>42</v>
      </c>
      <c r="J7" s="24">
        <f>SUM(C7:I7)</f>
        <v>2014648877</v>
      </c>
      <c r="K7" s="30">
        <v>0</v>
      </c>
      <c r="L7" s="30">
        <v>11755643441</v>
      </c>
      <c r="M7" s="30">
        <v>0</v>
      </c>
      <c r="N7" s="30">
        <f aca="true" t="shared" si="2" ref="N7:N17">SUM(K7:M7)</f>
        <v>11755643441</v>
      </c>
      <c r="O7" s="26">
        <v>3582565000</v>
      </c>
      <c r="P7" s="56" t="s">
        <v>42</v>
      </c>
      <c r="Q7" s="24">
        <v>28923315</v>
      </c>
      <c r="R7" s="24">
        <v>36132721</v>
      </c>
      <c r="S7" s="30">
        <v>67654740</v>
      </c>
      <c r="T7" s="24">
        <v>2406037</v>
      </c>
      <c r="U7" s="30">
        <f aca="true" t="shared" si="3" ref="U7:U17">SUM(O7:T7)</f>
        <v>3717681813</v>
      </c>
      <c r="V7" s="26">
        <f t="shared" si="1"/>
        <v>18550999256.58</v>
      </c>
    </row>
    <row r="8" spans="1:22" s="4" customFormat="1" ht="46.5" customHeight="1">
      <c r="A8" s="10" t="s">
        <v>6</v>
      </c>
      <c r="B8" s="32">
        <f aca="true" t="shared" si="4" ref="B8:H8">B9</f>
        <v>238023687281.9</v>
      </c>
      <c r="C8" s="32">
        <f t="shared" si="4"/>
        <v>3911018059</v>
      </c>
      <c r="D8" s="32">
        <f t="shared" si="4"/>
        <v>444883992</v>
      </c>
      <c r="E8" s="32">
        <f t="shared" si="4"/>
        <v>7500000000</v>
      </c>
      <c r="F8" s="22">
        <f t="shared" si="4"/>
        <v>100000000</v>
      </c>
      <c r="G8" s="22">
        <f t="shared" si="4"/>
        <v>271977207</v>
      </c>
      <c r="H8" s="33">
        <f t="shared" si="4"/>
        <v>7328757250</v>
      </c>
      <c r="I8" s="10" t="s">
        <v>6</v>
      </c>
      <c r="J8" s="32">
        <f>SUM(C8:I8)</f>
        <v>19556636508</v>
      </c>
      <c r="K8" s="32">
        <f>K9</f>
        <v>0</v>
      </c>
      <c r="L8" s="32">
        <f>L9</f>
        <v>3918547813</v>
      </c>
      <c r="M8" s="32">
        <f>M9</f>
        <v>0</v>
      </c>
      <c r="N8" s="32">
        <f t="shared" si="2"/>
        <v>3918547813</v>
      </c>
      <c r="O8" s="33">
        <f>O9</f>
        <v>8405539925</v>
      </c>
      <c r="P8" s="10" t="s">
        <v>6</v>
      </c>
      <c r="Q8" s="32">
        <f>Q9</f>
        <v>509310159</v>
      </c>
      <c r="R8" s="32">
        <f>R9</f>
        <v>3047720777</v>
      </c>
      <c r="S8" s="32">
        <f>S9</f>
        <v>7657990480.87</v>
      </c>
      <c r="T8" s="32">
        <f>T9</f>
        <v>147843065</v>
      </c>
      <c r="U8" s="32">
        <f t="shared" si="3"/>
        <v>19768404406.87</v>
      </c>
      <c r="V8" s="33">
        <f t="shared" si="1"/>
        <v>281267276009.77</v>
      </c>
    </row>
    <row r="9" spans="1:23" s="55" customFormat="1" ht="48" customHeight="1">
      <c r="A9" s="56" t="s">
        <v>45</v>
      </c>
      <c r="B9" s="23">
        <v>238023687281.9</v>
      </c>
      <c r="C9" s="23">
        <v>3911018059</v>
      </c>
      <c r="D9" s="30">
        <v>444883992</v>
      </c>
      <c r="E9" s="23">
        <v>7500000000</v>
      </c>
      <c r="F9" s="23">
        <v>100000000</v>
      </c>
      <c r="G9" s="26">
        <v>271977207</v>
      </c>
      <c r="H9" s="26">
        <v>7328757250</v>
      </c>
      <c r="I9" s="56" t="s">
        <v>45</v>
      </c>
      <c r="J9" s="23">
        <f>SUM(C9:I9)</f>
        <v>19556636508</v>
      </c>
      <c r="K9" s="30">
        <v>0</v>
      </c>
      <c r="L9" s="23">
        <v>3918547813</v>
      </c>
      <c r="M9" s="30">
        <v>0</v>
      </c>
      <c r="N9" s="26">
        <f t="shared" si="2"/>
        <v>3918547813</v>
      </c>
      <c r="O9" s="26">
        <v>8405539925</v>
      </c>
      <c r="P9" s="56" t="s">
        <v>45</v>
      </c>
      <c r="Q9" s="30">
        <v>509310159</v>
      </c>
      <c r="R9" s="30">
        <v>3047720777</v>
      </c>
      <c r="S9" s="23">
        <v>7657990480.87</v>
      </c>
      <c r="T9" s="23">
        <v>147843065</v>
      </c>
      <c r="U9" s="23">
        <f t="shared" si="3"/>
        <v>19768404406.87</v>
      </c>
      <c r="V9" s="26">
        <f t="shared" si="1"/>
        <v>281267276009.77</v>
      </c>
      <c r="W9" s="57"/>
    </row>
    <row r="10" spans="1:22" s="4" customFormat="1" ht="48" customHeight="1">
      <c r="A10" s="10" t="s">
        <v>7</v>
      </c>
      <c r="B10" s="32">
        <f aca="true" t="shared" si="5" ref="B10:G10">SUM(B11:B12)</f>
        <v>239086712126.08</v>
      </c>
      <c r="C10" s="32">
        <f t="shared" si="5"/>
        <v>3012708000</v>
      </c>
      <c r="D10" s="32">
        <f t="shared" si="5"/>
        <v>0</v>
      </c>
      <c r="E10" s="32">
        <f t="shared" si="5"/>
        <v>7465790505</v>
      </c>
      <c r="F10" s="22">
        <f t="shared" si="5"/>
        <v>153750000</v>
      </c>
      <c r="G10" s="22">
        <f t="shared" si="5"/>
        <v>281303744</v>
      </c>
      <c r="H10" s="33">
        <f>SUM(H11:H12)</f>
        <v>6653757628</v>
      </c>
      <c r="I10" s="10" t="s">
        <v>7</v>
      </c>
      <c r="J10" s="32">
        <f>SUM(J11:J12)</f>
        <v>17567309877</v>
      </c>
      <c r="K10" s="32">
        <f>SUM(K11:K12)</f>
        <v>0</v>
      </c>
      <c r="L10" s="32">
        <f>SUM(L11:L12)</f>
        <v>11755643441</v>
      </c>
      <c r="M10" s="32">
        <f>SUM(M11:M12)</f>
        <v>0</v>
      </c>
      <c r="N10" s="32">
        <f t="shared" si="2"/>
        <v>11755643441</v>
      </c>
      <c r="O10" s="33">
        <f>SUM(O11:O12)</f>
        <v>7358297000</v>
      </c>
      <c r="P10" s="10" t="s">
        <v>7</v>
      </c>
      <c r="Q10" s="32">
        <f>SUM(Q11:Q12)</f>
        <v>520408315</v>
      </c>
      <c r="R10" s="32">
        <f>SUM(R11:R12)</f>
        <v>450855221</v>
      </c>
      <c r="S10" s="32">
        <f>SUM(S11:S12)</f>
        <v>2758664740</v>
      </c>
      <c r="T10" s="32">
        <f>SUM(T11:T12)</f>
        <v>150132037</v>
      </c>
      <c r="U10" s="32">
        <f t="shared" si="3"/>
        <v>11238357313</v>
      </c>
      <c r="V10" s="33">
        <f t="shared" si="1"/>
        <v>279648022757.07996</v>
      </c>
    </row>
    <row r="11" spans="1:23" s="55" customFormat="1" ht="48" customHeight="1">
      <c r="A11" s="56" t="s">
        <v>42</v>
      </c>
      <c r="B11" s="23">
        <f aca="true" t="shared" si="6" ref="B11:H11">B7</f>
        <v>1063025125.58</v>
      </c>
      <c r="C11" s="30">
        <f t="shared" si="6"/>
        <v>0</v>
      </c>
      <c r="D11" s="30">
        <f t="shared" si="6"/>
        <v>0</v>
      </c>
      <c r="E11" s="30">
        <f t="shared" si="6"/>
        <v>-34197495</v>
      </c>
      <c r="F11" s="24">
        <f t="shared" si="6"/>
        <v>53750000</v>
      </c>
      <c r="G11" s="25">
        <f t="shared" si="6"/>
        <v>14188744</v>
      </c>
      <c r="H11" s="26">
        <f t="shared" si="6"/>
        <v>1980907628</v>
      </c>
      <c r="I11" s="56" t="s">
        <v>42</v>
      </c>
      <c r="J11" s="24">
        <f aca="true" t="shared" si="7" ref="J11:J17">SUM(C11:I11)</f>
        <v>2014648877</v>
      </c>
      <c r="K11" s="30">
        <f>K7</f>
        <v>0</v>
      </c>
      <c r="L11" s="30">
        <f>L7</f>
        <v>11755643441</v>
      </c>
      <c r="M11" s="30">
        <f>M7</f>
        <v>0</v>
      </c>
      <c r="N11" s="30">
        <f t="shared" si="2"/>
        <v>11755643441</v>
      </c>
      <c r="O11" s="31">
        <f>O7</f>
        <v>3582565000</v>
      </c>
      <c r="P11" s="56" t="s">
        <v>42</v>
      </c>
      <c r="Q11" s="30">
        <f>Q7</f>
        <v>28923315</v>
      </c>
      <c r="R11" s="30">
        <f>R7</f>
        <v>36132721</v>
      </c>
      <c r="S11" s="30">
        <f>S7</f>
        <v>67654740</v>
      </c>
      <c r="T11" s="30">
        <f>T7</f>
        <v>2406037</v>
      </c>
      <c r="U11" s="23">
        <f t="shared" si="3"/>
        <v>3717681813</v>
      </c>
      <c r="V11" s="26">
        <f t="shared" si="1"/>
        <v>18550999256.58</v>
      </c>
      <c r="W11" s="7"/>
    </row>
    <row r="12" spans="1:23" s="55" customFormat="1" ht="48" customHeight="1">
      <c r="A12" s="56" t="s">
        <v>45</v>
      </c>
      <c r="B12" s="23">
        <v>238023687000.5</v>
      </c>
      <c r="C12" s="23">
        <v>3012708000</v>
      </c>
      <c r="D12" s="30">
        <v>0</v>
      </c>
      <c r="E12" s="23">
        <v>7499988000</v>
      </c>
      <c r="F12" s="23">
        <v>100000000</v>
      </c>
      <c r="G12" s="26">
        <v>267115000</v>
      </c>
      <c r="H12" s="26">
        <v>4672850000</v>
      </c>
      <c r="I12" s="56" t="s">
        <v>45</v>
      </c>
      <c r="J12" s="23">
        <f t="shared" si="7"/>
        <v>15552661000</v>
      </c>
      <c r="K12" s="30">
        <v>0</v>
      </c>
      <c r="L12" s="30">
        <v>0</v>
      </c>
      <c r="M12" s="30">
        <v>0</v>
      </c>
      <c r="N12" s="30">
        <f t="shared" si="2"/>
        <v>0</v>
      </c>
      <c r="O12" s="31">
        <v>3775732000</v>
      </c>
      <c r="P12" s="56" t="s">
        <v>45</v>
      </c>
      <c r="Q12" s="30">
        <v>491485000</v>
      </c>
      <c r="R12" s="30">
        <v>414722500</v>
      </c>
      <c r="S12" s="30">
        <v>2691010000</v>
      </c>
      <c r="T12" s="30">
        <v>147726000</v>
      </c>
      <c r="U12" s="30">
        <f t="shared" si="3"/>
        <v>7520675500</v>
      </c>
      <c r="V12" s="31">
        <f t="shared" si="1"/>
        <v>261097023500.5</v>
      </c>
      <c r="W12" s="4"/>
    </row>
    <row r="13" spans="1:22" s="4" customFormat="1" ht="48" customHeight="1">
      <c r="A13" s="10" t="s">
        <v>13</v>
      </c>
      <c r="B13" s="32">
        <f aca="true" t="shared" si="8" ref="B13:H13">B14</f>
        <v>0</v>
      </c>
      <c r="C13" s="32">
        <f t="shared" si="8"/>
        <v>0</v>
      </c>
      <c r="D13" s="32">
        <f t="shared" si="8"/>
        <v>0</v>
      </c>
      <c r="E13" s="32">
        <f t="shared" si="8"/>
        <v>0</v>
      </c>
      <c r="F13" s="32">
        <f t="shared" si="8"/>
        <v>0</v>
      </c>
      <c r="G13" s="33">
        <f t="shared" si="8"/>
        <v>0</v>
      </c>
      <c r="H13" s="33">
        <f t="shared" si="8"/>
        <v>0</v>
      </c>
      <c r="I13" s="10" t="s">
        <v>13</v>
      </c>
      <c r="J13" s="32">
        <f t="shared" si="7"/>
        <v>0</v>
      </c>
      <c r="K13" s="32">
        <f>K14</f>
        <v>0</v>
      </c>
      <c r="L13" s="32">
        <f>L14</f>
        <v>0</v>
      </c>
      <c r="M13" s="32">
        <f>M14</f>
        <v>0</v>
      </c>
      <c r="N13" s="32">
        <f t="shared" si="2"/>
        <v>0</v>
      </c>
      <c r="O13" s="33">
        <f>O14</f>
        <v>0</v>
      </c>
      <c r="P13" s="10" t="s">
        <v>13</v>
      </c>
      <c r="Q13" s="32">
        <f>Q14</f>
        <v>0</v>
      </c>
      <c r="R13" s="32">
        <f>R14</f>
        <v>0</v>
      </c>
      <c r="S13" s="32">
        <f>S14</f>
        <v>0</v>
      </c>
      <c r="T13" s="32">
        <f>T14</f>
        <v>0</v>
      </c>
      <c r="U13" s="32">
        <f t="shared" si="3"/>
        <v>0</v>
      </c>
      <c r="V13" s="33">
        <f t="shared" si="1"/>
        <v>0</v>
      </c>
    </row>
    <row r="14" spans="1:23" s="55" customFormat="1" ht="48" customHeight="1">
      <c r="A14" s="56" t="s">
        <v>42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1">
        <v>0</v>
      </c>
      <c r="H14" s="31">
        <v>0</v>
      </c>
      <c r="I14" s="56" t="s">
        <v>42</v>
      </c>
      <c r="J14" s="30">
        <f t="shared" si="7"/>
        <v>0</v>
      </c>
      <c r="K14" s="30">
        <v>0</v>
      </c>
      <c r="L14" s="30">
        <v>0</v>
      </c>
      <c r="M14" s="30">
        <v>0</v>
      </c>
      <c r="N14" s="30">
        <f t="shared" si="2"/>
        <v>0</v>
      </c>
      <c r="O14" s="31">
        <v>0</v>
      </c>
      <c r="P14" s="56" t="s">
        <v>42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1">
        <f t="shared" si="1"/>
        <v>0</v>
      </c>
      <c r="W14" s="58" t="s">
        <v>14</v>
      </c>
    </row>
    <row r="15" spans="1:23" s="4" customFormat="1" ht="48" customHeight="1">
      <c r="A15" s="9" t="s">
        <v>15</v>
      </c>
      <c r="B15" s="32">
        <f>SUM(B16:B17)</f>
        <v>281.3999938964844</v>
      </c>
      <c r="C15" s="32">
        <f>SUM(C16:C17)</f>
        <v>898310059</v>
      </c>
      <c r="D15" s="32">
        <f>SUM(D16:D17)</f>
        <v>444883992</v>
      </c>
      <c r="E15" s="32">
        <f>SUM(E16:E17)</f>
        <v>12000</v>
      </c>
      <c r="F15" s="32">
        <f>F17</f>
        <v>0</v>
      </c>
      <c r="G15" s="22">
        <f>SUM(G16:G17)</f>
        <v>4862207</v>
      </c>
      <c r="H15" s="28">
        <f>SUM(H16:H17)</f>
        <v>2655907250</v>
      </c>
      <c r="I15" s="9" t="s">
        <v>15</v>
      </c>
      <c r="J15" s="27">
        <f t="shared" si="7"/>
        <v>4003975508</v>
      </c>
      <c r="K15" s="32">
        <f>SUM(K16:K17)</f>
        <v>0</v>
      </c>
      <c r="L15" s="27">
        <f>SUM(L16:L17)</f>
        <v>3918547813</v>
      </c>
      <c r="M15" s="32">
        <f>SUM(M16:M17)</f>
        <v>0</v>
      </c>
      <c r="N15" s="22">
        <f t="shared" si="2"/>
        <v>3918547813</v>
      </c>
      <c r="O15" s="28">
        <f>SUM(O16:O17)</f>
        <v>4629807925</v>
      </c>
      <c r="P15" s="9" t="s">
        <v>15</v>
      </c>
      <c r="Q15" s="21">
        <f>SUM(Q16:Q17)</f>
        <v>17825159</v>
      </c>
      <c r="R15" s="21">
        <f>SUM(R16:R17)</f>
        <v>2632998277</v>
      </c>
      <c r="S15" s="21">
        <f>SUM(S16:S17)</f>
        <v>4966980480.87</v>
      </c>
      <c r="T15" s="21">
        <f>SUM(T16:T17)</f>
        <v>117065</v>
      </c>
      <c r="U15" s="32">
        <f t="shared" si="3"/>
        <v>12247728906.869999</v>
      </c>
      <c r="V15" s="22">
        <f t="shared" si="1"/>
        <v>20170252509.269993</v>
      </c>
      <c r="W15" s="13">
        <f>V6+V8-V10-V13</f>
        <v>20170252509.27008</v>
      </c>
    </row>
    <row r="16" spans="1:23" s="55" customFormat="1" ht="48" customHeight="1">
      <c r="A16" s="56" t="s">
        <v>42</v>
      </c>
      <c r="B16" s="30">
        <f aca="true" t="shared" si="9" ref="B16:H16">B7-B11</f>
        <v>0</v>
      </c>
      <c r="C16" s="30">
        <f t="shared" si="9"/>
        <v>0</v>
      </c>
      <c r="D16" s="30">
        <f t="shared" si="9"/>
        <v>0</v>
      </c>
      <c r="E16" s="30">
        <f t="shared" si="9"/>
        <v>0</v>
      </c>
      <c r="F16" s="30">
        <f t="shared" si="9"/>
        <v>0</v>
      </c>
      <c r="G16" s="31">
        <f t="shared" si="9"/>
        <v>0</v>
      </c>
      <c r="H16" s="31">
        <f t="shared" si="9"/>
        <v>0</v>
      </c>
      <c r="I16" s="56" t="s">
        <v>42</v>
      </c>
      <c r="J16" s="30">
        <f t="shared" si="7"/>
        <v>0</v>
      </c>
      <c r="K16" s="30">
        <f>K7-K11</f>
        <v>0</v>
      </c>
      <c r="L16" s="30">
        <f>L7-L11</f>
        <v>0</v>
      </c>
      <c r="M16" s="30">
        <f>M7-M11</f>
        <v>0</v>
      </c>
      <c r="N16" s="30">
        <f t="shared" si="2"/>
        <v>0</v>
      </c>
      <c r="O16" s="31">
        <f>O7-O11</f>
        <v>0</v>
      </c>
      <c r="P16" s="56" t="s">
        <v>42</v>
      </c>
      <c r="Q16" s="30">
        <f>Q7-Q11</f>
        <v>0</v>
      </c>
      <c r="R16" s="30">
        <f>R7-R11</f>
        <v>0</v>
      </c>
      <c r="S16" s="30">
        <f>S7-S11</f>
        <v>0</v>
      </c>
      <c r="T16" s="30">
        <f>T7-T11</f>
        <v>0</v>
      </c>
      <c r="U16" s="30">
        <f t="shared" si="3"/>
        <v>0</v>
      </c>
      <c r="V16" s="31">
        <f t="shared" si="1"/>
        <v>0</v>
      </c>
      <c r="W16" s="13"/>
    </row>
    <row r="17" spans="1:23" s="55" customFormat="1" ht="48" customHeight="1">
      <c r="A17" s="56" t="s">
        <v>45</v>
      </c>
      <c r="B17" s="23">
        <f aca="true" t="shared" si="10" ref="B17:H17">B9-B12</f>
        <v>281.3999938964844</v>
      </c>
      <c r="C17" s="30">
        <f t="shared" si="10"/>
        <v>898310059</v>
      </c>
      <c r="D17" s="30">
        <f t="shared" si="10"/>
        <v>444883992</v>
      </c>
      <c r="E17" s="30">
        <f t="shared" si="10"/>
        <v>12000</v>
      </c>
      <c r="F17" s="30">
        <f t="shared" si="10"/>
        <v>0</v>
      </c>
      <c r="G17" s="25">
        <f t="shared" si="10"/>
        <v>4862207</v>
      </c>
      <c r="H17" s="25">
        <f t="shared" si="10"/>
        <v>2655907250</v>
      </c>
      <c r="I17" s="56" t="s">
        <v>45</v>
      </c>
      <c r="J17" s="23">
        <f t="shared" si="7"/>
        <v>4003975508</v>
      </c>
      <c r="K17" s="30">
        <f>K9-K12</f>
        <v>0</v>
      </c>
      <c r="L17" s="24">
        <f>L9-L12</f>
        <v>3918547813</v>
      </c>
      <c r="M17" s="30">
        <f>M9-M12</f>
        <v>0</v>
      </c>
      <c r="N17" s="26">
        <f t="shared" si="2"/>
        <v>3918547813</v>
      </c>
      <c r="O17" s="25">
        <f>O9-O12</f>
        <v>4629807925</v>
      </c>
      <c r="P17" s="56" t="s">
        <v>45</v>
      </c>
      <c r="Q17" s="24">
        <f>Q9-Q12</f>
        <v>17825159</v>
      </c>
      <c r="R17" s="24">
        <f>R9-R12</f>
        <v>2632998277</v>
      </c>
      <c r="S17" s="24">
        <f>S9-S12</f>
        <v>4966980480.87</v>
      </c>
      <c r="T17" s="24">
        <f>T9-T12</f>
        <v>117065</v>
      </c>
      <c r="U17" s="30">
        <f t="shared" si="3"/>
        <v>12247728906.869999</v>
      </c>
      <c r="V17" s="26">
        <f t="shared" si="1"/>
        <v>20170252509.269993</v>
      </c>
      <c r="W17" s="13">
        <f>V9-V12</f>
        <v>20170252509.27002</v>
      </c>
    </row>
    <row r="18" spans="1:23" s="60" customFormat="1" ht="31.5" customHeight="1" thickBot="1">
      <c r="A18" s="59"/>
      <c r="B18" s="11"/>
      <c r="C18" s="11"/>
      <c r="D18" s="11"/>
      <c r="E18" s="11"/>
      <c r="F18" s="11"/>
      <c r="G18" s="11"/>
      <c r="H18" s="12"/>
      <c r="I18" s="59"/>
      <c r="J18" s="11"/>
      <c r="K18" s="11"/>
      <c r="L18" s="11"/>
      <c r="M18" s="11"/>
      <c r="N18" s="12"/>
      <c r="O18" s="12"/>
      <c r="P18" s="59"/>
      <c r="Q18" s="11"/>
      <c r="R18" s="11"/>
      <c r="S18" s="11"/>
      <c r="T18" s="11"/>
      <c r="U18" s="11"/>
      <c r="V18" s="12"/>
      <c r="W18" s="13"/>
    </row>
    <row r="19" spans="1:22" ht="18.75" customHeight="1">
      <c r="A19" s="14" t="s">
        <v>36</v>
      </c>
      <c r="B19" s="5"/>
      <c r="C19" s="5"/>
      <c r="D19" s="5"/>
      <c r="E19" s="5"/>
      <c r="F19" s="5"/>
      <c r="G19" s="5"/>
      <c r="H19" s="5"/>
      <c r="J19" s="5"/>
      <c r="K19" s="5"/>
      <c r="L19" s="6"/>
      <c r="M19" s="6"/>
      <c r="N19" s="5"/>
      <c r="O19" s="5"/>
      <c r="Q19" s="5"/>
      <c r="R19" s="5"/>
      <c r="S19" s="5"/>
      <c r="T19" s="5"/>
      <c r="U19" s="5"/>
      <c r="V19" s="15"/>
    </row>
    <row r="20" spans="1:22" ht="15" customHeight="1">
      <c r="A20" s="14"/>
      <c r="B20" s="5"/>
      <c r="C20" s="5"/>
      <c r="D20" s="5"/>
      <c r="E20" s="5"/>
      <c r="F20" s="5"/>
      <c r="G20" s="5"/>
      <c r="H20" s="5"/>
      <c r="J20" s="5"/>
      <c r="K20" s="5"/>
      <c r="L20" s="5"/>
      <c r="M20" s="5"/>
      <c r="N20" s="5"/>
      <c r="O20" s="5"/>
      <c r="Q20" s="5"/>
      <c r="R20" s="5"/>
      <c r="S20" s="5"/>
      <c r="T20" s="5"/>
      <c r="U20" s="5"/>
      <c r="V20" s="5"/>
    </row>
    <row r="21" spans="2:22" ht="42" customHeight="1"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R21" s="5"/>
      <c r="S21" s="5"/>
      <c r="T21" s="5"/>
      <c r="U21" s="5"/>
      <c r="V21" s="16"/>
    </row>
    <row r="22" ht="42" customHeight="1">
      <c r="V22" s="5"/>
    </row>
    <row r="23" ht="42" customHeight="1">
      <c r="V23" s="5"/>
    </row>
    <row r="24" ht="42" customHeight="1">
      <c r="V24" s="5"/>
    </row>
    <row r="25" ht="42" customHeight="1">
      <c r="V25" s="5"/>
    </row>
    <row r="26" ht="42" customHeight="1">
      <c r="V26" s="5"/>
    </row>
    <row r="27" ht="42" customHeight="1">
      <c r="V27" s="5"/>
    </row>
    <row r="28" ht="42" customHeight="1">
      <c r="V28" s="5"/>
    </row>
    <row r="29" ht="42" customHeight="1">
      <c r="V29" s="5"/>
    </row>
    <row r="30" ht="42" customHeight="1">
      <c r="V30" s="5"/>
    </row>
    <row r="31" ht="42" customHeight="1">
      <c r="V31" s="5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mergeCells count="10">
    <mergeCell ref="T1:V1"/>
    <mergeCell ref="A1:D1"/>
    <mergeCell ref="E1:H1"/>
    <mergeCell ref="I1:L1"/>
    <mergeCell ref="P1:S1"/>
    <mergeCell ref="M1:O1"/>
    <mergeCell ref="A4:A5"/>
    <mergeCell ref="I4:I5"/>
    <mergeCell ref="P4:P5"/>
    <mergeCell ref="V4:V5"/>
  </mergeCells>
  <printOptions horizontalCentered="1"/>
  <pageMargins left="0.5905511811023623" right="0.5905511811023623" top="0.7874015748031497" bottom="0.8661417322834646" header="0.3937007874015748" footer="0.11811023622047245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admin</cp:lastModifiedBy>
  <cp:lastPrinted>2010-04-22T10:51:04Z</cp:lastPrinted>
  <dcterms:created xsi:type="dcterms:W3CDTF">1998-07-21T01:41:16Z</dcterms:created>
  <dcterms:modified xsi:type="dcterms:W3CDTF">2010-04-23T06:40:05Z</dcterms:modified>
  <cp:category/>
  <cp:version/>
  <cp:contentType/>
  <cp:contentStatus/>
</cp:coreProperties>
</file>