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35" yWindow="65521" windowWidth="7680" windowHeight="83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<sst xmlns="http://schemas.openxmlformats.org/spreadsheetml/2006/main" count="29" uniqueCount="29">
  <si>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</si>
  <si>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</si>
  <si>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占決算</t>
  </si>
  <si>
    <r>
      <t>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比</t>
    </r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</si>
  <si>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</si>
  <si>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</si>
  <si>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</si>
  <si>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單位：新臺幣元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</si>
  <si>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</si>
  <si>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t>一、歲入合計</t>
  </si>
  <si>
    <r>
      <t xml:space="preserve">    2.</t>
    </r>
    <r>
      <rPr>
        <sz val="12"/>
        <rFont val="新細明體"/>
        <family val="1"/>
      </rPr>
      <t>營業盈餘及事業收入</t>
    </r>
  </si>
  <si>
    <r>
      <t xml:space="preserve">    3.</t>
    </r>
    <r>
      <rPr>
        <sz val="12"/>
        <rFont val="新細明體"/>
        <family val="1"/>
      </rPr>
      <t>規費及罰款收入</t>
    </r>
  </si>
  <si>
    <r>
      <t xml:space="preserve">    4.</t>
    </r>
    <r>
      <rPr>
        <sz val="12"/>
        <rFont val="新細明體"/>
        <family val="1"/>
      </rPr>
      <t>財產收入</t>
    </r>
  </si>
  <si>
    <r>
      <t xml:space="preserve">    5.</t>
    </r>
    <r>
      <rPr>
        <sz val="12"/>
        <rFont val="新細明體"/>
        <family val="1"/>
      </rPr>
      <t>其他收入</t>
    </r>
  </si>
  <si>
    <t>二、歲出合計</t>
  </si>
  <si>
    <r>
      <t xml:space="preserve">    1.</t>
    </r>
    <r>
      <rPr>
        <sz val="12"/>
        <rFont val="新細明體"/>
        <family val="1"/>
      </rPr>
      <t>一般政務支出</t>
    </r>
  </si>
  <si>
    <r>
      <t xml:space="preserve">    2.</t>
    </r>
    <r>
      <rPr>
        <sz val="12"/>
        <rFont val="新細明體"/>
        <family val="1"/>
      </rPr>
      <t>國防支出</t>
    </r>
  </si>
  <si>
    <r>
      <t xml:space="preserve">    3.</t>
    </r>
    <r>
      <rPr>
        <sz val="12"/>
        <rFont val="新細明體"/>
        <family val="1"/>
      </rPr>
      <t>教育科學文化支出</t>
    </r>
  </si>
  <si>
    <r>
      <t xml:space="preserve">    4.</t>
    </r>
    <r>
      <rPr>
        <sz val="12"/>
        <rFont val="新細明體"/>
        <family val="1"/>
      </rPr>
      <t>經濟發展支出</t>
    </r>
  </si>
  <si>
    <r>
      <t xml:space="preserve">    5.</t>
    </r>
    <r>
      <rPr>
        <sz val="12"/>
        <rFont val="新細明體"/>
        <family val="1"/>
      </rPr>
      <t>社會福利支出</t>
    </r>
  </si>
  <si>
    <r>
      <t xml:space="preserve"> </t>
    </r>
    <r>
      <rPr>
        <sz val="12"/>
        <rFont val="Times New Roman"/>
        <family val="1"/>
      </rPr>
      <t xml:space="preserve">   6.</t>
    </r>
    <r>
      <rPr>
        <sz val="11"/>
        <rFont val="新細明體"/>
        <family val="1"/>
      </rPr>
      <t>社區發展及環境保護支出</t>
    </r>
  </si>
  <si>
    <r>
      <t xml:space="preserve">    7.</t>
    </r>
    <r>
      <rPr>
        <sz val="12"/>
        <rFont val="新細明體"/>
        <family val="1"/>
      </rPr>
      <t>退休撫卹支出</t>
    </r>
  </si>
  <si>
    <r>
      <t xml:space="preserve">    8.</t>
    </r>
    <r>
      <rPr>
        <sz val="12"/>
        <rFont val="新細明體"/>
        <family val="1"/>
      </rPr>
      <t>債務支出</t>
    </r>
  </si>
  <si>
    <r>
      <t xml:space="preserve">    9.</t>
    </r>
    <r>
      <rPr>
        <sz val="12"/>
        <rFont val="新細明體"/>
        <family val="1"/>
      </rPr>
      <t>一般補助及其他支出</t>
    </r>
  </si>
  <si>
    <t>三、歲入歲出餘絀</t>
  </si>
  <si>
    <t>歲入歲出簡明比較分析表</t>
  </si>
  <si>
    <t>中央政府總決算</t>
  </si>
  <si>
    <r>
      <t xml:space="preserve">              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99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</si>
  <si>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 xml:space="preserve">    1.</t>
    </r>
    <r>
      <rPr>
        <sz val="12"/>
        <rFont val="新細明體"/>
        <family val="1"/>
      </rPr>
      <t>稅課收入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</si>
</sst>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</numFmts>
  <fonts count="2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  <font>
      <sz val="11"/>
      <name val="細明體"/>
      <family val="3"/>
    </font>
    <font>
      <b/>
      <u val="single"/>
      <sz val="22"/>
      <name val="細明體"/>
      <family val="3"/>
    </font>
    <font>
      <u val="single"/>
      <sz val="11"/>
      <name val="Times New Roman"/>
      <family val="1"/>
    </font>
    <font>
      <b/>
      <u val="single"/>
      <sz val="19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/>
    </xf>
    <xf numFmtId="183" fontId="8" fillId="0" borderId="1" xfId="0" applyNumberFormat="1" applyFont="1" applyBorder="1" applyAlignment="1">
      <alignment horizontal="right"/>
    </xf>
    <xf numFmtId="183" fontId="9" fillId="0" borderId="1" xfId="0" applyNumberFormat="1" applyFont="1" applyBorder="1" applyAlignment="1">
      <alignment horizontal="right"/>
    </xf>
    <xf numFmtId="183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183" fontId="14" fillId="0" borderId="1" xfId="0" applyNumberFormat="1" applyFont="1" applyBorder="1" applyAlignment="1">
      <alignment horizontal="right"/>
    </xf>
    <xf numFmtId="189" fontId="13" fillId="0" borderId="1" xfId="0" applyNumberFormat="1" applyFont="1" applyBorder="1" applyAlignment="1">
      <alignment horizontal="right"/>
    </xf>
    <xf numFmtId="189" fontId="14" fillId="0" borderId="1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93" fontId="13" fillId="0" borderId="1" xfId="0" applyNumberFormat="1" applyFont="1" applyBorder="1" applyAlignment="1">
      <alignment horizontal="right"/>
    </xf>
    <xf numFmtId="193" fontId="8" fillId="0" borderId="0" xfId="0" applyNumberFormat="1" applyFont="1" applyAlignment="1">
      <alignment horizontal="right"/>
    </xf>
    <xf numFmtId="193" fontId="14" fillId="0" borderId="1" xfId="0" applyNumberFormat="1" applyFont="1" applyBorder="1" applyAlignment="1">
      <alignment horizontal="right"/>
    </xf>
    <xf numFmtId="193" fontId="9" fillId="0" borderId="0" xfId="0" applyNumberFormat="1" applyFont="1" applyAlignment="1">
      <alignment horizontal="right"/>
    </xf>
    <xf numFmtId="195" fontId="0" fillId="0" borderId="0" xfId="0" applyNumberFormat="1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15" fillId="0" borderId="1" xfId="0" applyFont="1" applyBorder="1" applyAlignment="1">
      <alignment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89" fontId="8" fillId="0" borderId="7" xfId="0" applyNumberFormat="1" applyFont="1" applyBorder="1" applyAlignment="1">
      <alignment horizontal="right"/>
    </xf>
    <xf numFmtId="183" fontId="8" fillId="0" borderId="8" xfId="0" applyNumberFormat="1" applyFont="1" applyBorder="1" applyAlignment="1">
      <alignment horizontal="right"/>
    </xf>
    <xf numFmtId="0" fontId="15" fillId="0" borderId="7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196" fontId="13" fillId="0" borderId="1" xfId="0" applyNumberFormat="1" applyFont="1" applyBorder="1" applyAlignment="1">
      <alignment horizontal="right"/>
    </xf>
    <xf numFmtId="196" fontId="14" fillId="0" borderId="1" xfId="0" applyNumberFormat="1" applyFont="1" applyBorder="1" applyAlignment="1">
      <alignment horizontal="right"/>
    </xf>
    <xf numFmtId="196" fontId="13" fillId="0" borderId="9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80" zoomScaleNormal="80" workbookViewId="0" topLeftCell="A1">
      <selection activeCell="F10" sqref="F10"/>
    </sheetView>
  </sheetViews>
  <sheetFormatPr defaultColWidth="9.00390625" defaultRowHeight="16.5"/>
  <cols>
    <col min="1" max="1" width="26.00390625" style="12" customWidth="1"/>
    <col min="2" max="3" width="18.625" style="12" customWidth="1"/>
    <col min="4" max="4" width="17.875" style="12" customWidth="1"/>
    <col min="5" max="5" width="6.25390625" style="12" customWidth="1"/>
    <col min="6" max="6" width="6.75390625" style="12" customWidth="1"/>
    <col min="7" max="16384" width="8.875" style="12" customWidth="1"/>
  </cols>
  <sheetData>
    <row r="1" spans="1:6" ht="30" customHeight="1">
      <c r="A1" s="42" t="s">
        <v>26</v>
      </c>
      <c r="B1" s="41"/>
      <c r="C1" s="7"/>
      <c r="D1" s="7"/>
      <c r="E1" s="7"/>
      <c r="F1" s="7"/>
    </row>
    <row r="2" spans="1:6" ht="30">
      <c r="A2" s="40" t="s">
        <v>25</v>
      </c>
      <c r="B2" s="1"/>
      <c r="C2" s="1"/>
      <c r="D2" s="1"/>
      <c r="E2" s="1"/>
      <c r="F2" s="1"/>
    </row>
    <row r="3" spans="1:6" ht="20.25" customHeight="1" thickBot="1">
      <c r="A3" s="34"/>
      <c r="B3" s="30" t="s">
        <v>27</v>
      </c>
      <c r="C3" s="6"/>
      <c r="D3" s="6"/>
      <c r="E3" s="6"/>
      <c r="F3" s="29" t="s">
        <v>7</v>
      </c>
    </row>
    <row r="4" spans="1:6" ht="19.5" customHeight="1">
      <c r="A4" s="4"/>
      <c r="B4" s="4"/>
      <c r="C4" s="4"/>
      <c r="D4" s="4"/>
      <c r="E4" s="26" t="s">
        <v>3</v>
      </c>
      <c r="F4" s="27"/>
    </row>
    <row r="5" spans="1:6" ht="19.5" customHeight="1">
      <c r="A5" s="13" t="s">
        <v>8</v>
      </c>
      <c r="B5" s="13" t="s">
        <v>4</v>
      </c>
      <c r="C5" s="13" t="s">
        <v>5</v>
      </c>
      <c r="D5" s="13" t="s">
        <v>6</v>
      </c>
      <c r="E5" s="43" t="s">
        <v>0</v>
      </c>
      <c r="F5" s="24" t="s">
        <v>2</v>
      </c>
    </row>
    <row r="6" spans="1:6" ht="16.5">
      <c r="A6" s="3"/>
      <c r="B6" s="3"/>
      <c r="C6" s="3"/>
      <c r="D6" s="3"/>
      <c r="E6" s="44"/>
      <c r="F6" s="25" t="s">
        <v>1</v>
      </c>
    </row>
    <row r="7" spans="1:6" ht="33" customHeight="1">
      <c r="A7" s="28" t="s">
        <v>9</v>
      </c>
      <c r="B7" s="9">
        <f>SUM(B8:B12)</f>
        <v>1547986445000</v>
      </c>
      <c r="C7" s="9">
        <f>SUM(C8:C12)</f>
        <v>1497110598724.6</v>
      </c>
      <c r="D7" s="16">
        <f>SUM(D8:D12)</f>
        <v>-50875846275.40001</v>
      </c>
      <c r="E7" s="37">
        <f aca="true" t="shared" si="0" ref="E7:E12">(D7*100/B7)</f>
        <v>-3.286582155788839</v>
      </c>
      <c r="F7" s="20">
        <f>C7*100/C7</f>
        <v>100</v>
      </c>
    </row>
    <row r="8" spans="1:7" ht="33" customHeight="1">
      <c r="A8" s="35" t="s">
        <v>28</v>
      </c>
      <c r="B8" s="10">
        <v>1126357000000</v>
      </c>
      <c r="C8" s="10">
        <v>1082412257728</v>
      </c>
      <c r="D8" s="17">
        <f>C8-B8</f>
        <v>-43944742272</v>
      </c>
      <c r="E8" s="38">
        <f t="shared" si="0"/>
        <v>-3.9014932452144393</v>
      </c>
      <c r="F8" s="22">
        <f>C8*100/$C$7</f>
        <v>72.30008648994371</v>
      </c>
      <c r="G8" s="23"/>
    </row>
    <row r="9" spans="1:6" ht="33" customHeight="1">
      <c r="A9" s="35" t="s">
        <v>10</v>
      </c>
      <c r="B9" s="10">
        <v>251663070000</v>
      </c>
      <c r="C9" s="10">
        <v>265060700005.27</v>
      </c>
      <c r="D9" s="17">
        <f>C9-B9</f>
        <v>13397630005.269989</v>
      </c>
      <c r="E9" s="38">
        <f t="shared" si="0"/>
        <v>5.323637673684101</v>
      </c>
      <c r="F9" s="22">
        <f>C9*100/$C$7</f>
        <v>17.704817548621808</v>
      </c>
    </row>
    <row r="10" spans="1:6" ht="33" customHeight="1">
      <c r="A10" s="35" t="s">
        <v>11</v>
      </c>
      <c r="B10" s="10">
        <v>84442284000</v>
      </c>
      <c r="C10" s="10">
        <v>81536255182.5</v>
      </c>
      <c r="D10" s="17">
        <f>C10-B10</f>
        <v>-2906028817.5</v>
      </c>
      <c r="E10" s="38">
        <f t="shared" si="0"/>
        <v>-3.4414379619338575</v>
      </c>
      <c r="F10" s="22">
        <f>C10*100/$C$7+0.1</f>
        <v>5.546241263134557</v>
      </c>
    </row>
    <row r="11" spans="1:6" ht="33" customHeight="1">
      <c r="A11" s="35" t="s">
        <v>12</v>
      </c>
      <c r="B11" s="10">
        <v>66436461000</v>
      </c>
      <c r="C11" s="10">
        <v>46701535550</v>
      </c>
      <c r="D11" s="17">
        <f>C11-B11</f>
        <v>-19734925450</v>
      </c>
      <c r="E11" s="38">
        <f t="shared" si="0"/>
        <v>-29.704961933478064</v>
      </c>
      <c r="F11" s="22">
        <f>C11*100/$C$7</f>
        <v>3.119444588114291</v>
      </c>
    </row>
    <row r="12" spans="1:6" ht="33" customHeight="1">
      <c r="A12" s="35" t="s">
        <v>13</v>
      </c>
      <c r="B12" s="10">
        <v>19087630000</v>
      </c>
      <c r="C12" s="10">
        <v>21399850258.83</v>
      </c>
      <c r="D12" s="17">
        <f>C12-B12</f>
        <v>2312220258.830002</v>
      </c>
      <c r="E12" s="21">
        <f t="shared" si="0"/>
        <v>12.11371060121137</v>
      </c>
      <c r="F12" s="22">
        <f>C12*100/$C$7</f>
        <v>1.4294101101856267</v>
      </c>
    </row>
    <row r="13" spans="1:6" ht="29.25" customHeight="1">
      <c r="A13" s="5"/>
      <c r="B13" s="10"/>
      <c r="C13" s="10"/>
      <c r="D13" s="15"/>
      <c r="E13" s="21"/>
      <c r="F13" s="22"/>
    </row>
    <row r="14" spans="1:6" ht="33" customHeight="1">
      <c r="A14" s="28" t="s">
        <v>14</v>
      </c>
      <c r="B14" s="9">
        <f>SUM(B15:B23)</f>
        <v>1714937403000</v>
      </c>
      <c r="C14" s="9">
        <f>SUM(C15:C23)</f>
        <v>1655931517860</v>
      </c>
      <c r="D14" s="16">
        <f>SUM(D15:D23)</f>
        <v>-59005885140</v>
      </c>
      <c r="E14" s="19">
        <f aca="true" t="shared" si="1" ref="E14:E23">-(D14*100/B14)</f>
        <v>3.4407019776219787</v>
      </c>
      <c r="F14" s="20">
        <f>C14*100/C14</f>
        <v>100</v>
      </c>
    </row>
    <row r="15" spans="1:7" ht="33" customHeight="1">
      <c r="A15" s="2" t="s">
        <v>15</v>
      </c>
      <c r="B15" s="10">
        <v>179624370000</v>
      </c>
      <c r="C15" s="10">
        <v>170236762534</v>
      </c>
      <c r="D15" s="17">
        <f aca="true" t="shared" si="2" ref="D15:D23">C15-B15</f>
        <v>-9387607466</v>
      </c>
      <c r="E15" s="21">
        <f t="shared" si="1"/>
        <v>5.226243780841096</v>
      </c>
      <c r="F15" s="22">
        <f aca="true" t="shared" si="3" ref="F15:F23">C15*100/$C$14</f>
        <v>10.280422873646433</v>
      </c>
      <c r="G15" s="18"/>
    </row>
    <row r="16" spans="1:7" ht="33" customHeight="1">
      <c r="A16" s="2" t="s">
        <v>16</v>
      </c>
      <c r="B16" s="10">
        <v>286697580000</v>
      </c>
      <c r="C16" s="10">
        <v>276796625249</v>
      </c>
      <c r="D16" s="17">
        <f t="shared" si="2"/>
        <v>-9900954751</v>
      </c>
      <c r="E16" s="21">
        <f t="shared" si="1"/>
        <v>3.453449014463254</v>
      </c>
      <c r="F16" s="22">
        <f t="shared" si="3"/>
        <v>16.715463306520725</v>
      </c>
      <c r="G16" s="18"/>
    </row>
    <row r="17" spans="1:7" ht="33" customHeight="1">
      <c r="A17" s="2" t="s">
        <v>17</v>
      </c>
      <c r="B17" s="10">
        <v>349248227000</v>
      </c>
      <c r="C17" s="10">
        <v>342684776015</v>
      </c>
      <c r="D17" s="17">
        <f t="shared" si="2"/>
        <v>-6563450985</v>
      </c>
      <c r="E17" s="21">
        <f t="shared" si="1"/>
        <v>1.8793083192946316</v>
      </c>
      <c r="F17" s="22">
        <f t="shared" si="3"/>
        <v>20.694380916057433</v>
      </c>
      <c r="G17" s="18"/>
    </row>
    <row r="18" spans="1:7" ht="33" customHeight="1">
      <c r="A18" s="2" t="s">
        <v>18</v>
      </c>
      <c r="B18" s="10">
        <v>200660718000</v>
      </c>
      <c r="C18" s="10">
        <v>195789869848</v>
      </c>
      <c r="D18" s="17">
        <f t="shared" si="2"/>
        <v>-4870848152</v>
      </c>
      <c r="E18" s="21">
        <f t="shared" si="1"/>
        <v>2.4274049253626213</v>
      </c>
      <c r="F18" s="22">
        <f>C18*100/$C$14</f>
        <v>11.823548723864134</v>
      </c>
      <c r="G18" s="18"/>
    </row>
    <row r="19" spans="1:7" ht="33" customHeight="1">
      <c r="A19" s="2" t="s">
        <v>19</v>
      </c>
      <c r="B19" s="10">
        <v>330978829000</v>
      </c>
      <c r="C19" s="10">
        <v>327586157794</v>
      </c>
      <c r="D19" s="17">
        <f t="shared" si="2"/>
        <v>-3392671206</v>
      </c>
      <c r="E19" s="21">
        <f t="shared" si="1"/>
        <v>1.0250417575802107</v>
      </c>
      <c r="F19" s="22">
        <f t="shared" si="3"/>
        <v>19.782590901908037</v>
      </c>
      <c r="G19" s="18"/>
    </row>
    <row r="20" spans="1:7" ht="33" customHeight="1">
      <c r="A20" s="36" t="s">
        <v>20</v>
      </c>
      <c r="B20" s="10">
        <v>9641788000</v>
      </c>
      <c r="C20" s="10">
        <v>8974966703</v>
      </c>
      <c r="D20" s="17">
        <f t="shared" si="2"/>
        <v>-666821297</v>
      </c>
      <c r="E20" s="21">
        <f t="shared" si="1"/>
        <v>6.915950620362115</v>
      </c>
      <c r="F20" s="22">
        <f>C20*100/$C$14+0.1</f>
        <v>0.641989001731096</v>
      </c>
      <c r="G20" s="18"/>
    </row>
    <row r="21" spans="1:7" ht="33" customHeight="1">
      <c r="A21" s="2" t="s">
        <v>21</v>
      </c>
      <c r="B21" s="10">
        <v>136823051000</v>
      </c>
      <c r="C21" s="10">
        <v>134538083660</v>
      </c>
      <c r="D21" s="17">
        <f t="shared" si="2"/>
        <v>-2284967340</v>
      </c>
      <c r="E21" s="21">
        <f t="shared" si="1"/>
        <v>1.6700163629591918</v>
      </c>
      <c r="F21" s="22">
        <f t="shared" si="3"/>
        <v>8.124616399225664</v>
      </c>
      <c r="G21" s="18"/>
    </row>
    <row r="22" spans="1:7" ht="33" customHeight="1">
      <c r="A22" s="2" t="s">
        <v>22</v>
      </c>
      <c r="B22" s="10">
        <v>126051624000</v>
      </c>
      <c r="C22" s="10">
        <v>109805362744</v>
      </c>
      <c r="D22" s="17">
        <f t="shared" si="2"/>
        <v>-16246261256</v>
      </c>
      <c r="E22" s="21">
        <f t="shared" si="1"/>
        <v>12.888577505356059</v>
      </c>
      <c r="F22" s="22">
        <f t="shared" si="3"/>
        <v>6.631032839202439</v>
      </c>
      <c r="G22" s="18"/>
    </row>
    <row r="23" spans="1:7" ht="33" customHeight="1">
      <c r="A23" s="2" t="s">
        <v>23</v>
      </c>
      <c r="B23" s="10">
        <v>95211216000</v>
      </c>
      <c r="C23" s="10">
        <v>89518913313</v>
      </c>
      <c r="D23" s="17">
        <f t="shared" si="2"/>
        <v>-5692302687</v>
      </c>
      <c r="E23" s="21">
        <f t="shared" si="1"/>
        <v>5.978605175045764</v>
      </c>
      <c r="F23" s="22">
        <f t="shared" si="3"/>
        <v>5.405955037844043</v>
      </c>
      <c r="G23" s="18"/>
    </row>
    <row r="24" spans="1:6" ht="30.75" customHeight="1">
      <c r="A24" s="2"/>
      <c r="B24" s="10"/>
      <c r="C24" s="10"/>
      <c r="D24" s="15"/>
      <c r="E24" s="15"/>
      <c r="F24" s="11"/>
    </row>
    <row r="25" spans="1:6" s="14" customFormat="1" ht="33" customHeight="1" thickBot="1">
      <c r="A25" s="33" t="s">
        <v>24</v>
      </c>
      <c r="B25" s="31">
        <f>B7-B14</f>
        <v>-166950958000</v>
      </c>
      <c r="C25" s="31">
        <f>C7-C14</f>
        <v>-158820919135.3999</v>
      </c>
      <c r="D25" s="31">
        <f>C25-B25</f>
        <v>8130038864.600098</v>
      </c>
      <c r="E25" s="39">
        <f>-D25/B25*100</f>
        <v>4.869716809052451</v>
      </c>
      <c r="F25" s="32">
        <v>0</v>
      </c>
    </row>
    <row r="26" ht="16.5">
      <c r="A26" s="8"/>
    </row>
    <row r="27" ht="16.5">
      <c r="A27" s="8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Q108</cp:lastModifiedBy>
  <cp:lastPrinted>2010-04-24T07:14:40Z</cp:lastPrinted>
  <dcterms:created xsi:type="dcterms:W3CDTF">1997-09-09T10:28:37Z</dcterms:created>
  <dcterms:modified xsi:type="dcterms:W3CDTF">2011-04-18T06:45:22Z</dcterms:modified>
  <cp:category/>
  <cp:version/>
  <cp:contentType/>
  <cp:contentStatus/>
</cp:coreProperties>
</file>