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3"/>
  </bookViews>
  <sheets>
    <sheet name="收支" sheetId="1" r:id="rId1"/>
    <sheet name="襏補表" sheetId="2" r:id="rId2"/>
    <sheet name="現流" sheetId="3" r:id="rId3"/>
    <sheet name="平衡" sheetId="4" r:id="rId4"/>
  </sheets>
  <definedNames>
    <definedName name="_xlnm.Print_Area" localSheetId="3">'平衡'!$A$1:$F$24</definedName>
    <definedName name="_xlnm.Print_Area" localSheetId="0">'收支'!$A$1:$D$32</definedName>
    <definedName name="_xlnm.Print_Area" localSheetId="2">'現流'!$A$1:$B$26</definedName>
    <definedName name="_xlnm.Print_Area" localSheetId="1">'襏補表'!$A$1:$D$28</definedName>
  </definedNames>
  <calcPr fullCalcOnLoad="1"/>
</workbook>
</file>

<file path=xl/sharedStrings.xml><?xml version="1.0" encoding="utf-8"?>
<sst xmlns="http://schemas.openxmlformats.org/spreadsheetml/2006/main" count="102" uniqueCount="95">
  <si>
    <t>本年度決算數</t>
  </si>
  <si>
    <t>％</t>
  </si>
  <si>
    <t>餘絀</t>
  </si>
  <si>
    <t>國家金融安定基金餘絀撥補決算表</t>
  </si>
  <si>
    <t>決算核定數</t>
  </si>
  <si>
    <t>項            目</t>
  </si>
  <si>
    <t>國家金融安定基金平衡表</t>
  </si>
  <si>
    <t>科           目</t>
  </si>
  <si>
    <t xml:space="preserve">    本期賸餘(短絀-)</t>
  </si>
  <si>
    <t xml:space="preserve">    調整非現金項目</t>
  </si>
  <si>
    <t>修  正  數</t>
  </si>
  <si>
    <t>決    算    數</t>
  </si>
  <si>
    <t>項                      目</t>
  </si>
  <si>
    <t>金    額</t>
  </si>
  <si>
    <t>科        目</t>
  </si>
  <si>
    <t>單位：新臺幣元</t>
  </si>
  <si>
    <t>單位：新臺幣元</t>
  </si>
  <si>
    <t xml:space="preserve">                                   </t>
  </si>
  <si>
    <t>業務成本及費用</t>
  </si>
  <si>
    <t>業務賸餘(短絀-)</t>
  </si>
  <si>
    <t>業務外收入</t>
  </si>
  <si>
    <t>業務外賸餘(短絀-)</t>
  </si>
  <si>
    <t>本期賸餘(短絀-)</t>
  </si>
  <si>
    <t>國家金融安定基金收支餘絀決算表</t>
  </si>
  <si>
    <t>科        目</t>
  </si>
  <si>
    <t>原列決算數</t>
  </si>
  <si>
    <t>決算核定數</t>
  </si>
  <si>
    <t>業務收入</t>
  </si>
  <si>
    <t>註：累計期貨合約損失916,043,161元，係包括已平倉損失878,163,161元及未平倉損失37,880,000元。</t>
  </si>
  <si>
    <t xml:space="preserve">        茲依財務會計準則「金融商品之揭露」公報之規定，揭露上開未平倉損失內容如次：</t>
  </si>
  <si>
    <t xml:space="preserve">              　                     </t>
  </si>
  <si>
    <t>單位：新臺幣元</t>
  </si>
  <si>
    <t xml:space="preserve">    增加流動金融資產</t>
  </si>
  <si>
    <t>融資活動之現金流量</t>
  </si>
  <si>
    <t xml:space="preserve">    增加長期借款</t>
  </si>
  <si>
    <t xml:space="preserve">    賸餘分配款</t>
  </si>
  <si>
    <t>現金及約當現金淨增(淨減-)</t>
  </si>
  <si>
    <t>期初現金及約當現金</t>
  </si>
  <si>
    <t>期末現金及約當現金</t>
  </si>
  <si>
    <t>國家金融安定基金現金流量決算表</t>
  </si>
  <si>
    <t>賸  餘  之  部</t>
  </si>
  <si>
    <t>分  配  之  部</t>
  </si>
  <si>
    <t>未 分 配 賸 餘</t>
  </si>
  <si>
    <t>前期未分配賸餘</t>
  </si>
  <si>
    <t>解繳國庫淨額</t>
  </si>
  <si>
    <t>投資活動之現金流量</t>
  </si>
  <si>
    <t>業務活動之現金流量</t>
  </si>
  <si>
    <t>負      債</t>
  </si>
  <si>
    <t>淨      值</t>
  </si>
  <si>
    <t>合      計</t>
  </si>
  <si>
    <t>資      產</t>
  </si>
  <si>
    <t xml:space="preserve">  流動負債</t>
  </si>
  <si>
    <t xml:space="preserve">  長期負債</t>
  </si>
  <si>
    <t xml:space="preserve">  累積餘絀(-)</t>
  </si>
  <si>
    <t xml:space="preserve">  流動資產 </t>
  </si>
  <si>
    <t>本期賸餘</t>
  </si>
  <si>
    <t xml:space="preserve">     業務活動之淨現金流入(流出-)</t>
  </si>
  <si>
    <t xml:space="preserve">     投資活動之淨現金流入(流出-)</t>
  </si>
  <si>
    <t xml:space="preserve">     融資活動之淨現金流入(流出-)</t>
  </si>
  <si>
    <t xml:space="preserve">  中華民國100年度          </t>
  </si>
  <si>
    <t xml:space="preserve">   XX收入科目名稱</t>
  </si>
  <si>
    <t>業務外費用</t>
  </si>
  <si>
    <t xml:space="preserve">   XX費用科目名稱</t>
  </si>
  <si>
    <t xml:space="preserve">中華民國100年度  </t>
  </si>
  <si>
    <t xml:space="preserve">  中華民國100年度</t>
  </si>
  <si>
    <t xml:space="preserve">  中華民國100年12月31日</t>
  </si>
  <si>
    <t xml:space="preserve">   利息收入</t>
  </si>
  <si>
    <t xml:space="preserve">   利息費用</t>
  </si>
  <si>
    <t xml:space="preserve">   手續費用</t>
  </si>
  <si>
    <t xml:space="preserve">   管理及總務費用</t>
  </si>
  <si>
    <t xml:space="preserve">     現金</t>
  </si>
  <si>
    <t xml:space="preserve">       銀行存款</t>
  </si>
  <si>
    <t xml:space="preserve">     流動金融資產</t>
  </si>
  <si>
    <t xml:space="preserve">       備供出售金融資
       產—流動</t>
  </si>
  <si>
    <t xml:space="preserve">       備供出售金融資
       產評價調整—流
       動</t>
  </si>
  <si>
    <t xml:space="preserve">     應收款項</t>
  </si>
  <si>
    <t xml:space="preserve">       應收利息</t>
  </si>
  <si>
    <t xml:space="preserve">     長期投資</t>
  </si>
  <si>
    <t xml:space="preserve">  長期投資</t>
  </si>
  <si>
    <t xml:space="preserve">       以成本衡量之金
       融資產—非流動</t>
  </si>
  <si>
    <t xml:space="preserve">       以成本衡量之金
       融資產評價調整
       —非流動</t>
  </si>
  <si>
    <t xml:space="preserve">     應付款項</t>
  </si>
  <si>
    <t xml:space="preserve">       應付費用</t>
  </si>
  <si>
    <t xml:space="preserve">       應付利息</t>
  </si>
  <si>
    <t xml:space="preserve">       其他應付款</t>
  </si>
  <si>
    <t xml:space="preserve">     長期債務</t>
  </si>
  <si>
    <t xml:space="preserve">       長期借款</t>
  </si>
  <si>
    <t xml:space="preserve">     累積賸餘</t>
  </si>
  <si>
    <t xml:space="preserve">       累積賸餘</t>
  </si>
  <si>
    <t xml:space="preserve">  淨值其他項目</t>
  </si>
  <si>
    <t xml:space="preserve">     金融商品未實現
     餘絀</t>
  </si>
  <si>
    <t xml:space="preserve">        金融商品未
        實現餘絀</t>
  </si>
  <si>
    <r>
      <t>註：依據「國家金融安定基金設置及管理條例」第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華康粗明體"/>
        <family val="3"/>
      </rPr>
      <t>條規定，本基金不受預算法有關規定之限制，故無預算列數。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</si>
  <si>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</si>
  <si>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>　　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
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華康粗明體"/>
        <family val="3"/>
      </rPr>
      <t xml:space="preserve">餘－）、處理資產短絀（賸餘－）、債務整理短絀（賸餘－）、其他、流動資產淨減（淨增－）、流動
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華康粗明體"/>
        <family val="3"/>
      </rPr>
      <t>負債淨增（淨減－）。</t>
    </r>
    <r>
      <rPr>
        <sz val="10"/>
        <color indexed="8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</si>
</sst>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* #,##0.00_);_(&quot;–&quot;* #,##0.00_);_(* &quot;   &quot;_);_(@_)"/>
    <numFmt numFmtId="193" formatCode="_-* #,##0_-;\-* #,##0_-;_-* &quot;  &quot;_-;_-@_-"/>
    <numFmt numFmtId="194" formatCode="#,##0.00;\-#,##0.00;* &quot; &quot;"/>
  </numFmts>
  <fonts count="36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0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9"/>
      <color indexed="8"/>
      <name val="華康粗明體"/>
      <family val="3"/>
    </font>
    <font>
      <sz val="12"/>
      <color indexed="8"/>
      <name val="華康粗明體"/>
      <family val="3"/>
    </font>
    <font>
      <sz val="10"/>
      <color indexed="8"/>
      <name val="Times New Roman"/>
      <family val="1"/>
    </font>
    <font>
      <b/>
      <sz val="12"/>
      <color indexed="8"/>
      <name val="華康粗明體"/>
      <family val="3"/>
    </font>
    <font>
      <sz val="11"/>
      <color indexed="8"/>
      <name val="華康粗明體"/>
      <family val="3"/>
    </font>
    <font>
      <b/>
      <sz val="11"/>
      <color indexed="8"/>
      <name val="華康粗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華康粗明體"/>
      <family val="3"/>
    </font>
    <font>
      <b/>
      <sz val="16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新細明體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9" fillId="0" borderId="0" xfId="15" applyFont="1">
      <alignment/>
      <protection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76" fontId="17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9" fillId="0" borderId="0" xfId="15" applyFont="1" applyProtection="1">
      <alignment/>
      <protection/>
    </xf>
    <xf numFmtId="0" fontId="11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15" applyFont="1" applyAlignment="1" applyProtection="1">
      <alignment vertical="center"/>
      <protection/>
    </xf>
    <xf numFmtId="0" fontId="14" fillId="0" borderId="0" xfId="15" applyFont="1" applyProtection="1">
      <alignment/>
      <protection/>
    </xf>
    <xf numFmtId="0" fontId="14" fillId="0" borderId="0" xfId="15" applyFont="1" applyBorder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1" fontId="11" fillId="0" borderId="1" xfId="0" applyNumberFormat="1" applyFont="1" applyBorder="1" applyAlignment="1" applyProtection="1">
      <alignment/>
      <protection/>
    </xf>
    <xf numFmtId="0" fontId="10" fillId="0" borderId="0" xfId="15" applyFont="1" applyAlignment="1" applyProtection="1">
      <alignment horizontal="center" vertical="center"/>
      <protection/>
    </xf>
    <xf numFmtId="0" fontId="11" fillId="0" borderId="0" xfId="15" applyFont="1" applyAlignment="1" applyProtection="1">
      <alignment horizontal="center" vertical="center"/>
      <protection/>
    </xf>
    <xf numFmtId="0" fontId="9" fillId="0" borderId="0" xfId="15" applyFont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91" fontId="20" fillId="0" borderId="2" xfId="0" applyNumberFormat="1" applyFont="1" applyBorder="1" applyAlignment="1" applyProtection="1">
      <alignment horizontal="right" vertical="center"/>
      <protection locked="0"/>
    </xf>
    <xf numFmtId="191" fontId="20" fillId="0" borderId="3" xfId="0" applyNumberFormat="1" applyFont="1" applyBorder="1" applyAlignment="1" applyProtection="1">
      <alignment horizontal="right" vertical="center"/>
      <protection locked="0"/>
    </xf>
    <xf numFmtId="191" fontId="20" fillId="0" borderId="4" xfId="0" applyNumberFormat="1" applyFont="1" applyBorder="1" applyAlignment="1" applyProtection="1">
      <alignment horizontal="right" vertical="center"/>
      <protection/>
    </xf>
    <xf numFmtId="191" fontId="20" fillId="0" borderId="3" xfId="0" applyNumberFormat="1" applyFont="1" applyBorder="1" applyAlignment="1" applyProtection="1">
      <alignment horizontal="right" vertical="center"/>
      <protection/>
    </xf>
    <xf numFmtId="191" fontId="8" fillId="0" borderId="2" xfId="0" applyNumberFormat="1" applyFont="1" applyBorder="1" applyAlignment="1" applyProtection="1">
      <alignment horizontal="right" vertical="center"/>
      <protection/>
    </xf>
    <xf numFmtId="191" fontId="8" fillId="0" borderId="4" xfId="0" applyNumberFormat="1" applyFont="1" applyBorder="1" applyAlignment="1" applyProtection="1">
      <alignment horizontal="right" vertical="center"/>
      <protection/>
    </xf>
    <xf numFmtId="0" fontId="22" fillId="0" borderId="3" xfId="15" applyFont="1" applyBorder="1" applyAlignment="1" applyProtection="1">
      <alignment horizontal="left" vertical="center"/>
      <protection/>
    </xf>
    <xf numFmtId="0" fontId="23" fillId="0" borderId="3" xfId="15" applyFont="1" applyBorder="1" applyAlignment="1" applyProtection="1">
      <alignment horizontal="left" vertical="center"/>
      <protection/>
    </xf>
    <xf numFmtId="0" fontId="22" fillId="0" borderId="3" xfId="15" applyFont="1" applyBorder="1" applyAlignment="1" applyProtection="1">
      <alignment vertical="center"/>
      <protection/>
    </xf>
    <xf numFmtId="0" fontId="21" fillId="0" borderId="3" xfId="15" applyFont="1" applyBorder="1" applyAlignment="1" applyProtection="1">
      <alignment horizontal="left" vertical="center"/>
      <protection/>
    </xf>
    <xf numFmtId="191" fontId="8" fillId="0" borderId="2" xfId="15" applyNumberFormat="1" applyFont="1" applyBorder="1" applyAlignment="1" applyProtection="1">
      <alignment horizontal="right" vertical="center"/>
      <protection/>
    </xf>
    <xf numFmtId="191" fontId="8" fillId="0" borderId="3" xfId="0" applyNumberFormat="1" applyFont="1" applyBorder="1" applyAlignment="1" applyProtection="1">
      <alignment horizontal="right" vertical="center"/>
      <protection/>
    </xf>
    <xf numFmtId="191" fontId="8" fillId="0" borderId="4" xfId="15" applyNumberFormat="1" applyFont="1" applyBorder="1" applyAlignment="1" applyProtection="1">
      <alignment horizontal="right" vertical="center"/>
      <protection/>
    </xf>
    <xf numFmtId="191" fontId="20" fillId="0" borderId="2" xfId="15" applyNumberFormat="1" applyFont="1" applyBorder="1" applyAlignment="1" applyProtection="1">
      <alignment horizontal="right" vertical="center"/>
      <protection locked="0"/>
    </xf>
    <xf numFmtId="191" fontId="20" fillId="0" borderId="4" xfId="15" applyNumberFormat="1" applyFont="1" applyBorder="1" applyAlignment="1" applyProtection="1">
      <alignment horizontal="right" vertical="center"/>
      <protection/>
    </xf>
    <xf numFmtId="191" fontId="20" fillId="0" borderId="2" xfId="15" applyNumberFormat="1" applyFont="1" applyBorder="1" applyAlignment="1" applyProtection="1">
      <alignment horizontal="right" vertical="center"/>
      <protection/>
    </xf>
    <xf numFmtId="0" fontId="19" fillId="0" borderId="3" xfId="15" applyFont="1" applyBorder="1" applyAlignment="1" applyProtection="1">
      <alignment vertical="center"/>
      <protection/>
    </xf>
    <xf numFmtId="0" fontId="21" fillId="0" borderId="3" xfId="15" applyFont="1" applyBorder="1" applyAlignment="1" applyProtection="1">
      <alignment vertical="center"/>
      <protection/>
    </xf>
    <xf numFmtId="0" fontId="19" fillId="0" borderId="3" xfId="15" applyFont="1" applyBorder="1" applyAlignment="1" applyProtection="1">
      <alignment horizontal="left" vertical="center"/>
      <protection/>
    </xf>
    <xf numFmtId="176" fontId="21" fillId="0" borderId="5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left" vertical="center" wrapText="1" indent="1"/>
    </xf>
    <xf numFmtId="0" fontId="13" fillId="0" borderId="0" xfId="0" applyFont="1" applyBorder="1" applyAlignment="1" applyProtection="1" quotePrefix="1">
      <alignment horizontal="left" vertical="center"/>
      <protection/>
    </xf>
    <xf numFmtId="0" fontId="13" fillId="0" borderId="0" xfId="0" applyFont="1" applyBorder="1" applyAlignment="1" quotePrefix="1">
      <alignment horizontal="left" vertical="center"/>
    </xf>
    <xf numFmtId="0" fontId="22" fillId="0" borderId="3" xfId="0" applyFont="1" applyBorder="1" applyAlignment="1" applyProtection="1">
      <alignment horizontal="left" vertical="center"/>
      <protection/>
    </xf>
    <xf numFmtId="0" fontId="21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1" fillId="0" borderId="0" xfId="15" applyFont="1" applyAlignment="1" applyProtection="1">
      <alignment vertical="center"/>
      <protection/>
    </xf>
    <xf numFmtId="176" fontId="21" fillId="0" borderId="3" xfId="0" applyNumberFormat="1" applyFont="1" applyBorder="1" applyAlignment="1">
      <alignment horizontal="left" vertical="top"/>
    </xf>
    <xf numFmtId="176" fontId="5" fillId="0" borderId="0" xfId="0" applyNumberFormat="1" applyFont="1" applyAlignment="1">
      <alignment horizontal="center" vertical="top"/>
    </xf>
    <xf numFmtId="176" fontId="21" fillId="0" borderId="3" xfId="0" applyNumberFormat="1" applyFont="1" applyBorder="1" applyAlignment="1">
      <alignment horizontal="left" vertical="top" wrapText="1"/>
    </xf>
    <xf numFmtId="176" fontId="21" fillId="0" borderId="7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8" fillId="0" borderId="0" xfId="15" applyFont="1" applyProtection="1">
      <alignment/>
      <protection/>
    </xf>
    <xf numFmtId="0" fontId="23" fillId="0" borderId="3" xfId="15" applyFont="1" applyBorder="1" applyAlignment="1" applyProtection="1">
      <alignment vertical="center"/>
      <protection/>
    </xf>
    <xf numFmtId="191" fontId="29" fillId="0" borderId="8" xfId="0" applyNumberFormat="1" applyFont="1" applyBorder="1" applyAlignment="1" applyProtection="1">
      <alignment horizontal="right" vertical="center"/>
      <protection/>
    </xf>
    <xf numFmtId="191" fontId="29" fillId="0" borderId="9" xfId="0" applyNumberFormat="1" applyFont="1" applyBorder="1" applyAlignment="1" applyProtection="1">
      <alignment horizontal="right" vertical="center"/>
      <protection/>
    </xf>
    <xf numFmtId="191" fontId="30" fillId="0" borderId="2" xfId="0" applyNumberFormat="1" applyFont="1" applyBorder="1" applyAlignment="1" applyProtection="1">
      <alignment horizontal="right" vertical="center"/>
      <protection locked="0"/>
    </xf>
    <xf numFmtId="191" fontId="30" fillId="0" borderId="3" xfId="0" applyNumberFormat="1" applyFont="1" applyBorder="1" applyAlignment="1" applyProtection="1">
      <alignment horizontal="right" vertical="center"/>
      <protection locked="0"/>
    </xf>
    <xf numFmtId="191" fontId="30" fillId="0" borderId="4" xfId="0" applyNumberFormat="1" applyFont="1" applyBorder="1" applyAlignment="1" applyProtection="1">
      <alignment horizontal="right" vertical="center"/>
      <protection/>
    </xf>
    <xf numFmtId="191" fontId="29" fillId="0" borderId="2" xfId="0" applyNumberFormat="1" applyFont="1" applyBorder="1" applyAlignment="1" applyProtection="1">
      <alignment horizontal="right" vertical="center"/>
      <protection locked="0"/>
    </xf>
    <xf numFmtId="191" fontId="29" fillId="0" borderId="4" xfId="0" applyNumberFormat="1" applyFont="1" applyBorder="1" applyAlignment="1" applyProtection="1">
      <alignment horizontal="right" vertical="center"/>
      <protection/>
    </xf>
    <xf numFmtId="191" fontId="29" fillId="0" borderId="2" xfId="0" applyNumberFormat="1" applyFont="1" applyBorder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0" fontId="7" fillId="0" borderId="7" xfId="15" applyFont="1" applyBorder="1" applyAlignment="1" applyProtection="1">
      <alignment horizontal="left" vertical="center"/>
      <protection/>
    </xf>
    <xf numFmtId="0" fontId="7" fillId="0" borderId="3" xfId="15" applyFont="1" applyBorder="1" applyAlignment="1" applyProtection="1">
      <alignment horizontal="left" vertical="center"/>
      <protection/>
    </xf>
    <xf numFmtId="191" fontId="29" fillId="0" borderId="2" xfId="15" applyNumberFormat="1" applyFont="1" applyBorder="1" applyAlignment="1" applyProtection="1">
      <alignment horizontal="right" vertical="center"/>
      <protection/>
    </xf>
    <xf numFmtId="191" fontId="29" fillId="0" borderId="4" xfId="15" applyNumberFormat="1" applyFont="1" applyBorder="1" applyAlignment="1" applyProtection="1">
      <alignment horizontal="right" vertical="center"/>
      <protection/>
    </xf>
    <xf numFmtId="191" fontId="30" fillId="0" borderId="2" xfId="15" applyNumberFormat="1" applyFont="1" applyBorder="1" applyAlignment="1" applyProtection="1">
      <alignment horizontal="right" vertical="center"/>
      <protection locked="0"/>
    </xf>
    <xf numFmtId="191" fontId="30" fillId="0" borderId="4" xfId="15" applyNumberFormat="1" applyFont="1" applyBorder="1" applyAlignment="1" applyProtection="1">
      <alignment horizontal="right" vertical="center"/>
      <protection/>
    </xf>
    <xf numFmtId="191" fontId="29" fillId="0" borderId="2" xfId="15" applyNumberFormat="1" applyFont="1" applyBorder="1" applyAlignment="1" applyProtection="1">
      <alignment horizontal="right" vertical="center"/>
      <protection locked="0"/>
    </xf>
    <xf numFmtId="191" fontId="30" fillId="0" borderId="2" xfId="15" applyNumberFormat="1" applyFont="1" applyBorder="1" applyAlignment="1" applyProtection="1">
      <alignment horizontal="right" vertical="center"/>
      <protection/>
    </xf>
    <xf numFmtId="191" fontId="30" fillId="0" borderId="0" xfId="0" applyNumberFormat="1" applyFont="1" applyBorder="1" applyAlignment="1" applyProtection="1">
      <alignment horizontal="right" vertical="center"/>
      <protection/>
    </xf>
    <xf numFmtId="191" fontId="29" fillId="0" borderId="4" xfId="0" applyNumberFormat="1" applyFont="1" applyBorder="1" applyAlignment="1" applyProtection="1">
      <alignment horizontal="right" vertical="center"/>
      <protection locked="0"/>
    </xf>
    <xf numFmtId="191" fontId="29" fillId="0" borderId="4" xfId="15" applyNumberFormat="1" applyFont="1" applyBorder="1" applyAlignment="1" applyProtection="1">
      <alignment horizontal="right" vertical="center"/>
      <protection locked="0"/>
    </xf>
    <xf numFmtId="0" fontId="7" fillId="0" borderId="3" xfId="15" applyFont="1" applyBorder="1" applyAlignment="1" applyProtection="1">
      <alignment vertical="center"/>
      <protection/>
    </xf>
    <xf numFmtId="0" fontId="7" fillId="0" borderId="7" xfId="15" applyFont="1" applyBorder="1" applyAlignment="1" applyProtection="1">
      <alignment vertical="center"/>
      <protection/>
    </xf>
    <xf numFmtId="176" fontId="7" fillId="0" borderId="3" xfId="0" applyNumberFormat="1" applyFont="1" applyBorder="1" applyAlignment="1">
      <alignment horizontal="left" vertical="top"/>
    </xf>
    <xf numFmtId="176" fontId="18" fillId="0" borderId="3" xfId="0" applyNumberFormat="1" applyFont="1" applyBorder="1" applyAlignment="1">
      <alignment horizontal="distributed" vertical="top" wrapText="1" indent="1"/>
    </xf>
    <xf numFmtId="176" fontId="19" fillId="0" borderId="3" xfId="0" applyNumberFormat="1" applyFont="1" applyBorder="1" applyAlignment="1">
      <alignment horizontal="left" vertical="top" wrapText="1"/>
    </xf>
    <xf numFmtId="0" fontId="21" fillId="0" borderId="0" xfId="0" applyFont="1" applyBorder="1" applyAlignment="1" applyProtection="1" quotePrefix="1">
      <alignment horizontal="right"/>
      <protection/>
    </xf>
    <xf numFmtId="0" fontId="19" fillId="0" borderId="3" xfId="15" applyFont="1" applyBorder="1" applyAlignment="1" applyProtection="1">
      <alignment horizontal="distributed" vertical="center" indent="2"/>
      <protection/>
    </xf>
    <xf numFmtId="191" fontId="29" fillId="0" borderId="3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center" vertical="center"/>
      <protection/>
    </xf>
    <xf numFmtId="41" fontId="21" fillId="0" borderId="5" xfId="0" applyNumberFormat="1" applyFont="1" applyBorder="1" applyAlignment="1" applyProtection="1">
      <alignment horizontal="center" vertical="center"/>
      <protection/>
    </xf>
    <xf numFmtId="41" fontId="21" fillId="0" borderId="6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191" fontId="8" fillId="0" borderId="1" xfId="0" applyNumberFormat="1" applyFont="1" applyBorder="1" applyAlignment="1" applyProtection="1">
      <alignment horizontal="right" vertical="center"/>
      <protection/>
    </xf>
    <xf numFmtId="191" fontId="8" fillId="0" borderId="13" xfId="0" applyNumberFormat="1" applyFont="1" applyBorder="1" applyAlignment="1" applyProtection="1">
      <alignment horizontal="right" vertical="center"/>
      <protection/>
    </xf>
    <xf numFmtId="0" fontId="21" fillId="0" borderId="11" xfId="15" applyFont="1" applyBorder="1" applyAlignment="1" applyProtection="1">
      <alignment horizontal="center" vertical="center"/>
      <protection/>
    </xf>
    <xf numFmtId="0" fontId="21" fillId="0" borderId="5" xfId="15" applyFont="1" applyBorder="1" applyAlignment="1" applyProtection="1">
      <alignment horizontal="center" vertical="center"/>
      <protection/>
    </xf>
    <xf numFmtId="0" fontId="21" fillId="0" borderId="12" xfId="15" applyFont="1" applyBorder="1" applyAlignment="1" applyProtection="1">
      <alignment horizontal="left" vertical="center"/>
      <protection/>
    </xf>
    <xf numFmtId="191" fontId="8" fillId="0" borderId="1" xfId="15" applyNumberFormat="1" applyFont="1" applyBorder="1" applyAlignment="1" applyProtection="1">
      <alignment horizontal="right" vertical="center"/>
      <protection/>
    </xf>
    <xf numFmtId="191" fontId="8" fillId="0" borderId="13" xfId="15" applyNumberFormat="1" applyFont="1" applyBorder="1" applyAlignment="1" applyProtection="1">
      <alignment horizontal="right" vertical="center"/>
      <protection/>
    </xf>
    <xf numFmtId="191" fontId="8" fillId="0" borderId="3" xfId="15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 quotePrefix="1">
      <alignment horizontal="right" vertical="center"/>
      <protection/>
    </xf>
    <xf numFmtId="187" fontId="30" fillId="0" borderId="9" xfId="15" applyNumberFormat="1" applyFont="1" applyBorder="1" applyAlignment="1" applyProtection="1">
      <alignment horizontal="right" vertical="center"/>
      <protection/>
    </xf>
    <xf numFmtId="187" fontId="30" fillId="0" borderId="4" xfId="0" applyNumberFormat="1" applyFont="1" applyBorder="1" applyAlignment="1" applyProtection="1">
      <alignment horizontal="right" vertical="center"/>
      <protection locked="0"/>
    </xf>
    <xf numFmtId="187" fontId="29" fillId="0" borderId="4" xfId="0" applyNumberFormat="1" applyFont="1" applyBorder="1" applyAlignment="1" applyProtection="1">
      <alignment horizontal="right" vertical="center"/>
      <protection/>
    </xf>
    <xf numFmtId="187" fontId="30" fillId="0" borderId="4" xfId="15" applyNumberFormat="1" applyFont="1" applyBorder="1" applyAlignment="1" applyProtection="1">
      <alignment horizontal="right" vertical="center"/>
      <protection/>
    </xf>
    <xf numFmtId="187" fontId="29" fillId="0" borderId="4" xfId="0" applyNumberFormat="1" applyFont="1" applyBorder="1" applyAlignment="1" applyProtection="1">
      <alignment horizontal="right" vertical="center"/>
      <protection locked="0"/>
    </xf>
    <xf numFmtId="187" fontId="30" fillId="0" borderId="4" xfId="0" applyNumberFormat="1" applyFont="1" applyBorder="1" applyAlignment="1" applyProtection="1">
      <alignment horizontal="right" vertical="center"/>
      <protection/>
    </xf>
    <xf numFmtId="187" fontId="29" fillId="0" borderId="4" xfId="15" applyNumberFormat="1" applyFont="1" applyBorder="1" applyAlignment="1" applyProtection="1">
      <alignment horizontal="right" vertical="center"/>
      <protection/>
    </xf>
    <xf numFmtId="187" fontId="29" fillId="0" borderId="4" xfId="15" applyNumberFormat="1" applyFont="1" applyBorder="1" applyAlignment="1" applyProtection="1">
      <alignment horizontal="right" vertical="center"/>
      <protection locked="0"/>
    </xf>
    <xf numFmtId="0" fontId="21" fillId="0" borderId="6" xfId="15" applyFont="1" applyBorder="1" applyAlignment="1" applyProtection="1">
      <alignment horizontal="center" vertical="center"/>
      <protection/>
    </xf>
    <xf numFmtId="0" fontId="21" fillId="0" borderId="12" xfId="15" applyFont="1" applyBorder="1" applyAlignment="1" applyProtection="1">
      <alignment vertical="center"/>
      <protection/>
    </xf>
    <xf numFmtId="187" fontId="29" fillId="0" borderId="13" xfId="15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right"/>
      <protection/>
    </xf>
    <xf numFmtId="49" fontId="27" fillId="0" borderId="0" xfId="0" applyNumberFormat="1" applyFont="1" applyBorder="1" applyAlignment="1" applyProtection="1" quotePrefix="1">
      <alignment horizontal="distributed"/>
      <protection/>
    </xf>
    <xf numFmtId="186" fontId="20" fillId="0" borderId="0" xfId="0" applyNumberFormat="1" applyFont="1" applyBorder="1" applyAlignment="1" applyProtection="1">
      <alignment/>
      <protection/>
    </xf>
    <xf numFmtId="189" fontId="20" fillId="0" borderId="0" xfId="0" applyNumberFormat="1" applyFont="1" applyBorder="1" applyAlignment="1" applyProtection="1">
      <alignment/>
      <protection/>
    </xf>
    <xf numFmtId="190" fontId="2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9" fillId="0" borderId="0" xfId="15" applyFont="1" applyAlignment="1" applyProtection="1">
      <alignment/>
      <protection/>
    </xf>
    <xf numFmtId="187" fontId="31" fillId="0" borderId="2" xfId="0" applyNumberFormat="1" applyFont="1" applyBorder="1" applyAlignment="1">
      <alignment horizontal="right" vertical="top"/>
    </xf>
    <xf numFmtId="187" fontId="31" fillId="0" borderId="3" xfId="0" applyNumberFormat="1" applyFont="1" applyBorder="1" applyAlignment="1">
      <alignment vertical="top"/>
    </xf>
    <xf numFmtId="187" fontId="32" fillId="0" borderId="2" xfId="0" applyNumberFormat="1" applyFont="1" applyBorder="1" applyAlignment="1" applyProtection="1">
      <alignment horizontal="right" vertical="top"/>
      <protection locked="0"/>
    </xf>
    <xf numFmtId="187" fontId="32" fillId="0" borderId="3" xfId="0" applyNumberFormat="1" applyFont="1" applyBorder="1" applyAlignment="1">
      <alignment vertical="top"/>
    </xf>
    <xf numFmtId="187" fontId="31" fillId="0" borderId="2" xfId="0" applyNumberFormat="1" applyFont="1" applyBorder="1" applyAlignment="1" applyProtection="1">
      <alignment horizontal="right" vertical="top"/>
      <protection locked="0"/>
    </xf>
    <xf numFmtId="187" fontId="31" fillId="0" borderId="2" xfId="19" applyNumberFormat="1" applyFont="1" applyBorder="1" applyAlignment="1">
      <alignment vertical="top"/>
    </xf>
    <xf numFmtId="187" fontId="31" fillId="0" borderId="2" xfId="0" applyNumberFormat="1" applyFont="1" applyBorder="1" applyAlignment="1">
      <alignment horizontal="right" vertical="center"/>
    </xf>
    <xf numFmtId="187" fontId="31" fillId="0" borderId="2" xfId="19" applyNumberFormat="1" applyFont="1" applyBorder="1" applyAlignment="1">
      <alignment vertical="center"/>
    </xf>
    <xf numFmtId="187" fontId="31" fillId="0" borderId="1" xfId="0" applyNumberFormat="1" applyFont="1" applyBorder="1" applyAlignment="1">
      <alignment horizontal="right" vertical="center"/>
    </xf>
    <xf numFmtId="187" fontId="31" fillId="0" borderId="12" xfId="0" applyNumberFormat="1" applyFont="1" applyBorder="1" applyAlignment="1">
      <alignment vertical="center"/>
    </xf>
    <xf numFmtId="187" fontId="31" fillId="0" borderId="0" xfId="0" applyNumberFormat="1" applyFont="1" applyBorder="1" applyAlignment="1">
      <alignment vertical="top"/>
    </xf>
    <xf numFmtId="187" fontId="32" fillId="0" borderId="0" xfId="0" applyNumberFormat="1" applyFont="1" applyBorder="1" applyAlignment="1">
      <alignment vertical="top"/>
    </xf>
    <xf numFmtId="187" fontId="32" fillId="0" borderId="2" xfId="0" applyNumberFormat="1" applyFont="1" applyBorder="1" applyAlignment="1">
      <alignment horizontal="right" vertical="top"/>
    </xf>
    <xf numFmtId="187" fontId="32" fillId="0" borderId="2" xfId="0" applyNumberFormat="1" applyFont="1" applyBorder="1" applyAlignment="1">
      <alignment vertical="center"/>
    </xf>
    <xf numFmtId="187" fontId="31" fillId="0" borderId="13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1" fillId="0" borderId="0" xfId="0" applyFont="1" applyBorder="1" applyAlignment="1" applyProtection="1" quotePrefix="1">
      <alignment horizontal="center" vertical="center"/>
      <protection/>
    </xf>
    <xf numFmtId="0" fontId="18" fillId="0" borderId="0" xfId="0" applyFont="1" applyBorder="1" applyAlignment="1" applyProtection="1">
      <alignment horizontal="justify" vertical="top" wrapText="1"/>
      <protection/>
    </xf>
    <xf numFmtId="0" fontId="18" fillId="0" borderId="0" xfId="0" applyFont="1" applyAlignment="1" applyProtection="1">
      <alignment wrapText="1"/>
      <protection/>
    </xf>
    <xf numFmtId="0" fontId="27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right"/>
    </xf>
    <xf numFmtId="176" fontId="21" fillId="0" borderId="11" xfId="0" applyNumberFormat="1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87" fontId="34" fillId="0" borderId="3" xfId="0" applyNumberFormat="1" applyFont="1" applyBorder="1" applyAlignment="1">
      <alignment vertical="top"/>
    </xf>
    <xf numFmtId="187" fontId="35" fillId="0" borderId="2" xfId="0" applyNumberFormat="1" applyFont="1" applyBorder="1" applyAlignment="1" applyProtection="1">
      <alignment horizontal="right" vertical="top"/>
      <protection locked="0"/>
    </xf>
    <xf numFmtId="187" fontId="35" fillId="0" borderId="3" xfId="0" applyNumberFormat="1" applyFont="1" applyBorder="1" applyAlignment="1">
      <alignment vertical="top"/>
    </xf>
    <xf numFmtId="187" fontId="34" fillId="0" borderId="2" xfId="0" applyNumberFormat="1" applyFont="1" applyBorder="1" applyAlignment="1" applyProtection="1">
      <alignment horizontal="right" vertical="top"/>
      <protection locked="0"/>
    </xf>
    <xf numFmtId="187" fontId="34" fillId="0" borderId="0" xfId="0" applyNumberFormat="1" applyFont="1" applyBorder="1" applyAlignment="1">
      <alignment vertical="top"/>
    </xf>
  </cellXfs>
  <cellStyles count="9">
    <cellStyle name="Normal" xfId="0"/>
    <cellStyle name="一般_國安基金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7">
      <selection activeCell="A2" sqref="A2:D2"/>
    </sheetView>
  </sheetViews>
  <sheetFormatPr defaultColWidth="9.00390625" defaultRowHeight="16.5"/>
  <cols>
    <col min="1" max="1" width="31.75390625" style="6" customWidth="1"/>
    <col min="2" max="4" width="21.125" style="6" customWidth="1"/>
    <col min="5" max="16384" width="9.00390625" style="6" customWidth="1"/>
  </cols>
  <sheetData>
    <row r="1" ht="18" customHeight="1"/>
    <row r="2" spans="1:4" s="16" customFormat="1" ht="36" customHeight="1">
      <c r="A2" s="149" t="s">
        <v>23</v>
      </c>
      <c r="B2" s="149"/>
      <c r="C2" s="149"/>
      <c r="D2" s="149"/>
    </row>
    <row r="3" spans="1:4" s="16" customFormat="1" ht="18" customHeight="1">
      <c r="A3" s="150"/>
      <c r="B3" s="150"/>
      <c r="C3" s="150"/>
      <c r="D3" s="150"/>
    </row>
    <row r="4" spans="1:6" s="52" customFormat="1" ht="32.25" customHeight="1">
      <c r="A4" s="96" t="s">
        <v>17</v>
      </c>
      <c r="B4" s="151" t="s">
        <v>59</v>
      </c>
      <c r="C4" s="151"/>
      <c r="D4" s="97" t="s">
        <v>16</v>
      </c>
      <c r="E4" s="51"/>
      <c r="F4" s="51"/>
    </row>
    <row r="5" spans="1:4" s="16" customFormat="1" ht="39.75" customHeight="1">
      <c r="A5" s="98" t="s">
        <v>24</v>
      </c>
      <c r="B5" s="99" t="s">
        <v>25</v>
      </c>
      <c r="C5" s="99" t="s">
        <v>10</v>
      </c>
      <c r="D5" s="100" t="s">
        <v>26</v>
      </c>
    </row>
    <row r="6" spans="1:4" s="17" customFormat="1" ht="34.5" customHeight="1">
      <c r="A6" s="74" t="s">
        <v>27</v>
      </c>
      <c r="B6" s="64">
        <f>SUM(B7:B7)</f>
        <v>7224211</v>
      </c>
      <c r="C6" s="64">
        <f>SUM(C7:C7)</f>
        <v>0</v>
      </c>
      <c r="D6" s="65">
        <f>SUM(D7:D7)</f>
        <v>7224211</v>
      </c>
    </row>
    <row r="7" spans="1:4" s="17" customFormat="1" ht="34.5" customHeight="1">
      <c r="A7" s="75" t="s">
        <v>66</v>
      </c>
      <c r="B7" s="66">
        <v>7224211</v>
      </c>
      <c r="C7" s="67"/>
      <c r="D7" s="68">
        <f>B7+C7</f>
        <v>7224211</v>
      </c>
    </row>
    <row r="8" spans="1:4" s="50" customFormat="1" ht="34.5" customHeight="1">
      <c r="A8" s="72" t="s">
        <v>18</v>
      </c>
      <c r="B8" s="69">
        <f>SUM(B9:B11)</f>
        <v>1703383</v>
      </c>
      <c r="C8" s="69">
        <f>SUM(C9:C11)</f>
        <v>0</v>
      </c>
      <c r="D8" s="85">
        <f>SUM(D9:D11)</f>
        <v>1703383</v>
      </c>
    </row>
    <row r="9" spans="1:4" s="17" customFormat="1" ht="34.5" customHeight="1">
      <c r="A9" s="75" t="s">
        <v>67</v>
      </c>
      <c r="B9" s="66">
        <v>1335861</v>
      </c>
      <c r="C9" s="67"/>
      <c r="D9" s="68">
        <f>B9+C9</f>
        <v>1335861</v>
      </c>
    </row>
    <row r="10" spans="1:4" s="17" customFormat="1" ht="34.5" customHeight="1">
      <c r="A10" s="75" t="s">
        <v>68</v>
      </c>
      <c r="B10" s="66">
        <v>319336</v>
      </c>
      <c r="C10" s="67"/>
      <c r="D10" s="68">
        <f>B10+C10</f>
        <v>319336</v>
      </c>
    </row>
    <row r="11" spans="1:4" s="17" customFormat="1" ht="34.5" customHeight="1">
      <c r="A11" s="75" t="s">
        <v>69</v>
      </c>
      <c r="B11" s="66">
        <v>48186</v>
      </c>
      <c r="C11" s="67"/>
      <c r="D11" s="68">
        <f>B11+C11</f>
        <v>48186</v>
      </c>
    </row>
    <row r="12" spans="1:4" s="17" customFormat="1" ht="34.5" customHeight="1">
      <c r="A12" s="73" t="s">
        <v>19</v>
      </c>
      <c r="B12" s="71">
        <f>B6-B8</f>
        <v>5520828</v>
      </c>
      <c r="C12" s="71">
        <f>C6-C8</f>
        <v>0</v>
      </c>
      <c r="D12" s="70">
        <f>D6-D8</f>
        <v>5520828</v>
      </c>
    </row>
    <row r="13" spans="1:4" s="50" customFormat="1" ht="34.5" customHeight="1" hidden="1">
      <c r="A13" s="73" t="s">
        <v>20</v>
      </c>
      <c r="B13" s="69">
        <f>SUM(B14)</f>
        <v>0</v>
      </c>
      <c r="C13" s="69">
        <f>SUM(C14)</f>
        <v>0</v>
      </c>
      <c r="D13" s="85">
        <f>SUM(D14)</f>
        <v>0</v>
      </c>
    </row>
    <row r="14" spans="1:4" s="17" customFormat="1" ht="34.5" customHeight="1" hidden="1">
      <c r="A14" s="75" t="s">
        <v>60</v>
      </c>
      <c r="B14" s="66"/>
      <c r="C14" s="67"/>
      <c r="D14" s="68">
        <f>B14+C14</f>
        <v>0</v>
      </c>
    </row>
    <row r="15" spans="1:4" s="50" customFormat="1" ht="34.5" customHeight="1" hidden="1">
      <c r="A15" s="73" t="s">
        <v>61</v>
      </c>
      <c r="B15" s="69">
        <f>SUM(B16)</f>
        <v>0</v>
      </c>
      <c r="C15" s="69">
        <f>SUM(C16)</f>
        <v>0</v>
      </c>
      <c r="D15" s="85">
        <f>SUM(D16)</f>
        <v>0</v>
      </c>
    </row>
    <row r="16" spans="1:4" s="17" customFormat="1" ht="34.5" customHeight="1" hidden="1">
      <c r="A16" s="75" t="s">
        <v>62</v>
      </c>
      <c r="B16" s="66"/>
      <c r="C16" s="67"/>
      <c r="D16" s="68">
        <f>B16+C16</f>
        <v>0</v>
      </c>
    </row>
    <row r="17" spans="1:4" s="50" customFormat="1" ht="34.5" customHeight="1" hidden="1">
      <c r="A17" s="72" t="s">
        <v>21</v>
      </c>
      <c r="B17" s="69">
        <f>B13+B15</f>
        <v>0</v>
      </c>
      <c r="C17" s="69">
        <f>C13+C15</f>
        <v>0</v>
      </c>
      <c r="D17" s="85">
        <f>D13+D15</f>
        <v>0</v>
      </c>
    </row>
    <row r="18" spans="1:4" s="50" customFormat="1" ht="34.5" customHeight="1">
      <c r="A18" s="72" t="s">
        <v>22</v>
      </c>
      <c r="B18" s="69">
        <f>B12+B17</f>
        <v>5520828</v>
      </c>
      <c r="C18" s="69">
        <f>C12+C17</f>
        <v>0</v>
      </c>
      <c r="D18" s="85">
        <f>D12+D17</f>
        <v>5520828</v>
      </c>
    </row>
    <row r="19" spans="1:4" s="50" customFormat="1" ht="35.25" customHeight="1">
      <c r="A19" s="72"/>
      <c r="B19" s="69"/>
      <c r="C19" s="94"/>
      <c r="D19" s="85"/>
    </row>
    <row r="20" spans="1:4" s="50" customFormat="1" ht="35.25" customHeight="1">
      <c r="A20" s="72"/>
      <c r="B20" s="69"/>
      <c r="C20" s="94"/>
      <c r="D20" s="85"/>
    </row>
    <row r="21" spans="1:4" s="50" customFormat="1" ht="35.25" customHeight="1">
      <c r="A21" s="72"/>
      <c r="B21" s="69"/>
      <c r="C21" s="94"/>
      <c r="D21" s="85"/>
    </row>
    <row r="22" spans="1:4" s="50" customFormat="1" ht="35.25" customHeight="1">
      <c r="A22" s="72"/>
      <c r="B22" s="69"/>
      <c r="C22" s="94"/>
      <c r="D22" s="85"/>
    </row>
    <row r="23" spans="1:4" s="50" customFormat="1" ht="35.25" customHeight="1">
      <c r="A23" s="72"/>
      <c r="B23" s="69"/>
      <c r="C23" s="94"/>
      <c r="D23" s="85"/>
    </row>
    <row r="24" spans="1:4" s="50" customFormat="1" ht="35.25" customHeight="1">
      <c r="A24" s="72"/>
      <c r="B24" s="69"/>
      <c r="C24" s="94"/>
      <c r="D24" s="85"/>
    </row>
    <row r="25" spans="1:4" s="17" customFormat="1" ht="35.25" customHeight="1">
      <c r="A25" s="48"/>
      <c r="B25" s="24"/>
      <c r="C25" s="25"/>
      <c r="D25" s="26"/>
    </row>
    <row r="26" spans="1:4" s="17" customFormat="1" ht="35.25" customHeight="1">
      <c r="A26" s="48"/>
      <c r="B26" s="24"/>
      <c r="C26" s="25"/>
      <c r="D26" s="26"/>
    </row>
    <row r="27" spans="1:4" s="17" customFormat="1" ht="35.25" customHeight="1">
      <c r="A27" s="49"/>
      <c r="B27" s="28"/>
      <c r="C27" s="28"/>
      <c r="D27" s="29"/>
    </row>
    <row r="28" spans="1:4" s="17" customFormat="1" ht="35.25" customHeight="1">
      <c r="A28" s="101"/>
      <c r="B28" s="102"/>
      <c r="C28" s="102"/>
      <c r="D28" s="103"/>
    </row>
    <row r="29" spans="1:4" s="16" customFormat="1" ht="24" customHeight="1" hidden="1">
      <c r="A29" s="18" t="s">
        <v>2</v>
      </c>
      <c r="B29" s="18"/>
      <c r="C29" s="18" t="e">
        <v>#REF!</v>
      </c>
      <c r="D29" s="18" t="e">
        <v>#REF!</v>
      </c>
    </row>
    <row r="30" spans="1:4" s="16" customFormat="1" ht="27.75" customHeight="1" hidden="1">
      <c r="A30" s="95" t="s">
        <v>28</v>
      </c>
      <c r="B30" s="95"/>
      <c r="C30" s="95"/>
      <c r="D30" s="95"/>
    </row>
    <row r="31" spans="1:4" s="16" customFormat="1" ht="34.5" customHeight="1" hidden="1">
      <c r="A31" s="146" t="s">
        <v>29</v>
      </c>
      <c r="B31" s="146"/>
      <c r="C31" s="146"/>
      <c r="D31" s="146"/>
    </row>
    <row r="32" spans="1:4" s="17" customFormat="1" ht="22.5" customHeight="1">
      <c r="A32" s="147" t="s">
        <v>92</v>
      </c>
      <c r="B32" s="148"/>
      <c r="C32" s="148"/>
      <c r="D32" s="148"/>
    </row>
    <row r="33" ht="24" customHeight="1">
      <c r="D33" s="7"/>
    </row>
    <row r="34" ht="16.5">
      <c r="D34" s="7"/>
    </row>
    <row r="35" ht="16.5">
      <c r="D35" s="7"/>
    </row>
    <row r="36" spans="3:4" ht="16.5">
      <c r="C36" s="23"/>
      <c r="D36" s="7"/>
    </row>
    <row r="37" ht="16.5">
      <c r="D37" s="7"/>
    </row>
    <row r="38" ht="16.5">
      <c r="D38" s="7"/>
    </row>
    <row r="39" ht="16.5">
      <c r="D39" s="7"/>
    </row>
    <row r="40" ht="16.5">
      <c r="D40" s="7"/>
    </row>
    <row r="41" ht="16.5">
      <c r="D41" s="7"/>
    </row>
    <row r="42" ht="16.5">
      <c r="D42" s="7"/>
    </row>
    <row r="43" ht="16.5">
      <c r="D43" s="7"/>
    </row>
    <row r="44" ht="16.5">
      <c r="D44" s="7"/>
    </row>
    <row r="45" ht="16.5">
      <c r="D45" s="7"/>
    </row>
    <row r="46" ht="16.5">
      <c r="D46" s="7"/>
    </row>
    <row r="47" ht="16.5">
      <c r="D47" s="7"/>
    </row>
    <row r="48" ht="16.5">
      <c r="D48" s="7"/>
    </row>
  </sheetData>
  <mergeCells count="6">
    <mergeCell ref="A31:D31"/>
    <mergeCell ref="A32:D32"/>
    <mergeCell ref="A2:D2"/>
    <mergeCell ref="A3:D3"/>
    <mergeCell ref="B4:C4"/>
    <mergeCell ref="A30:D3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6.5"/>
  <cols>
    <col min="1" max="1" width="28.375" style="5" customWidth="1"/>
    <col min="2" max="4" width="21.625" style="5" customWidth="1"/>
    <col min="5" max="5" width="18.875" style="5" customWidth="1"/>
    <col min="6" max="16384" width="11.00390625" style="5" customWidth="1"/>
  </cols>
  <sheetData>
    <row r="1" ht="18" customHeight="1"/>
    <row r="2" spans="1:4" s="53" customFormat="1" ht="36" customHeight="1">
      <c r="A2" s="149" t="s">
        <v>3</v>
      </c>
      <c r="B2" s="149"/>
      <c r="C2" s="152"/>
      <c r="D2" s="152"/>
    </row>
    <row r="3" spans="1:4" s="11" customFormat="1" ht="18" customHeight="1">
      <c r="A3" s="153"/>
      <c r="B3" s="153"/>
      <c r="C3" s="154"/>
      <c r="D3" s="154"/>
    </row>
    <row r="4" spans="1:4" s="13" customFormat="1" ht="32.25" customHeight="1">
      <c r="A4" s="46" t="s">
        <v>30</v>
      </c>
      <c r="B4" s="155" t="s">
        <v>63</v>
      </c>
      <c r="C4" s="155"/>
      <c r="D4" s="92" t="s">
        <v>31</v>
      </c>
    </row>
    <row r="5" spans="1:4" s="14" customFormat="1" ht="30" customHeight="1">
      <c r="A5" s="104" t="s">
        <v>5</v>
      </c>
      <c r="B5" s="105" t="s">
        <v>0</v>
      </c>
      <c r="C5" s="99" t="s">
        <v>10</v>
      </c>
      <c r="D5" s="100" t="s">
        <v>4</v>
      </c>
    </row>
    <row r="6" spans="1:4" s="14" customFormat="1" ht="30" customHeight="1">
      <c r="A6" s="76" t="s">
        <v>40</v>
      </c>
      <c r="B6" s="78">
        <f>SUM(B7:B8)</f>
        <v>39101595230</v>
      </c>
      <c r="C6" s="78">
        <f>SUM(C7:C8)</f>
        <v>0</v>
      </c>
      <c r="D6" s="79">
        <f>SUM(D7:D8)</f>
        <v>39101595230</v>
      </c>
    </row>
    <row r="7" spans="1:4" s="14" customFormat="1" ht="30" customHeight="1">
      <c r="A7" s="93" t="s">
        <v>55</v>
      </c>
      <c r="B7" s="80">
        <v>5520828</v>
      </c>
      <c r="C7" s="67"/>
      <c r="D7" s="81">
        <f>B7+C7</f>
        <v>5520828</v>
      </c>
    </row>
    <row r="8" spans="1:4" s="14" customFormat="1" ht="30" customHeight="1">
      <c r="A8" s="93" t="s">
        <v>43</v>
      </c>
      <c r="B8" s="80">
        <v>39096074402</v>
      </c>
      <c r="C8" s="67"/>
      <c r="D8" s="81">
        <f>B8+C8</f>
        <v>39096074402</v>
      </c>
    </row>
    <row r="9" spans="1:4" s="62" customFormat="1" ht="30" customHeight="1">
      <c r="A9" s="77" t="s">
        <v>41</v>
      </c>
      <c r="B9" s="82">
        <f>SUM(B10)</f>
        <v>39000000000</v>
      </c>
      <c r="C9" s="82">
        <f>SUM(C10)</f>
        <v>0</v>
      </c>
      <c r="D9" s="86">
        <f>SUM(D10)</f>
        <v>39000000000</v>
      </c>
    </row>
    <row r="10" spans="1:4" s="14" customFormat="1" ht="27" customHeight="1">
      <c r="A10" s="93" t="s">
        <v>44</v>
      </c>
      <c r="B10" s="83">
        <v>39000000000</v>
      </c>
      <c r="C10" s="84"/>
      <c r="D10" s="81">
        <f>B10+C10</f>
        <v>39000000000</v>
      </c>
    </row>
    <row r="11" spans="1:4" s="14" customFormat="1" ht="30" customHeight="1">
      <c r="A11" s="77" t="s">
        <v>42</v>
      </c>
      <c r="B11" s="78">
        <f>B6-B9</f>
        <v>101595230</v>
      </c>
      <c r="C11" s="78">
        <f>C6*C9</f>
        <v>0</v>
      </c>
      <c r="D11" s="79">
        <f>D6-D9</f>
        <v>101595230</v>
      </c>
    </row>
    <row r="12" spans="1:4" s="14" customFormat="1" ht="30" customHeight="1">
      <c r="A12" s="30"/>
      <c r="B12" s="37"/>
      <c r="C12" s="37"/>
      <c r="D12" s="38"/>
    </row>
    <row r="13" spans="1:4" s="14" customFormat="1" ht="30" customHeight="1">
      <c r="A13" s="30"/>
      <c r="B13" s="37"/>
      <c r="C13" s="25"/>
      <c r="D13" s="38"/>
    </row>
    <row r="14" spans="1:4" s="14" customFormat="1" ht="30" customHeight="1">
      <c r="A14" s="30"/>
      <c r="B14" s="37"/>
      <c r="C14" s="25"/>
      <c r="D14" s="38"/>
    </row>
    <row r="15" spans="1:4" s="14" customFormat="1" ht="30" customHeight="1">
      <c r="A15" s="30"/>
      <c r="B15" s="37"/>
      <c r="C15" s="25"/>
      <c r="D15" s="38"/>
    </row>
    <row r="16" spans="1:4" s="14" customFormat="1" ht="30" customHeight="1">
      <c r="A16" s="33"/>
      <c r="B16" s="34"/>
      <c r="C16" s="35"/>
      <c r="D16" s="36"/>
    </row>
    <row r="17" spans="1:4" s="14" customFormat="1" ht="27" customHeight="1">
      <c r="A17" s="31"/>
      <c r="B17" s="34"/>
      <c r="C17" s="35"/>
      <c r="D17" s="36"/>
    </row>
    <row r="18" spans="1:4" s="14" customFormat="1" ht="30" customHeight="1">
      <c r="A18" s="33"/>
      <c r="B18" s="34"/>
      <c r="C18" s="34"/>
      <c r="D18" s="36"/>
    </row>
    <row r="19" spans="1:4" s="14" customFormat="1" ht="30" customHeight="1">
      <c r="A19" s="33"/>
      <c r="B19" s="34"/>
      <c r="C19" s="109"/>
      <c r="D19" s="36"/>
    </row>
    <row r="20" spans="1:4" s="14" customFormat="1" ht="30" customHeight="1">
      <c r="A20" s="32"/>
      <c r="B20" s="37"/>
      <c r="C20" s="25"/>
      <c r="D20" s="38"/>
    </row>
    <row r="21" spans="1:4" s="14" customFormat="1" ht="23.25" customHeight="1">
      <c r="A21" s="32"/>
      <c r="B21" s="39"/>
      <c r="C21" s="27"/>
      <c r="D21" s="38"/>
    </row>
    <row r="22" spans="1:4" s="14" customFormat="1" ht="30" customHeight="1">
      <c r="A22" s="33"/>
      <c r="B22" s="34"/>
      <c r="C22" s="34"/>
      <c r="D22" s="36"/>
    </row>
    <row r="23" spans="1:5" s="14" customFormat="1" ht="30" customHeight="1">
      <c r="A23" s="30"/>
      <c r="B23" s="37"/>
      <c r="C23" s="37"/>
      <c r="D23" s="38"/>
      <c r="E23" s="15"/>
    </row>
    <row r="24" spans="1:4" s="14" customFormat="1" ht="30" customHeight="1">
      <c r="A24" s="30"/>
      <c r="B24" s="37"/>
      <c r="C24" s="25"/>
      <c r="D24" s="38"/>
    </row>
    <row r="25" spans="1:4" s="14" customFormat="1" ht="30" customHeight="1">
      <c r="A25" s="30"/>
      <c r="B25" s="37"/>
      <c r="C25" s="25"/>
      <c r="D25" s="38"/>
    </row>
    <row r="26" spans="1:4" s="14" customFormat="1" ht="21" customHeight="1">
      <c r="A26" s="31"/>
      <c r="B26" s="39"/>
      <c r="C26" s="27"/>
      <c r="D26" s="38"/>
    </row>
    <row r="27" spans="1:4" s="14" customFormat="1" ht="33" customHeight="1">
      <c r="A27" s="106"/>
      <c r="B27" s="107"/>
      <c r="C27" s="107"/>
      <c r="D27" s="108"/>
    </row>
  </sheetData>
  <mergeCells count="3">
    <mergeCell ref="A2:D2"/>
    <mergeCell ref="A3:D3"/>
    <mergeCell ref="B4:C4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2" sqref="A2:B2"/>
    </sheetView>
  </sheetViews>
  <sheetFormatPr defaultColWidth="9.00390625" defaultRowHeight="16.5"/>
  <cols>
    <col min="1" max="1" width="51.875" style="5" customWidth="1"/>
    <col min="2" max="2" width="38.25390625" style="5" customWidth="1"/>
    <col min="3" max="3" width="31.125" style="5" customWidth="1"/>
    <col min="4" max="4" width="26.75390625" style="5" customWidth="1"/>
    <col min="5" max="16384" width="11.00390625" style="5" customWidth="1"/>
  </cols>
  <sheetData>
    <row r="1" ht="18" customHeight="1"/>
    <row r="2" spans="1:4" s="53" customFormat="1" ht="36" customHeight="1">
      <c r="A2" s="149" t="s">
        <v>39</v>
      </c>
      <c r="B2" s="149"/>
      <c r="C2" s="19"/>
      <c r="D2" s="19"/>
    </row>
    <row r="3" spans="1:4" s="11" customFormat="1" ht="21" customHeight="1">
      <c r="A3" s="153"/>
      <c r="B3" s="153"/>
      <c r="C3" s="20"/>
      <c r="D3" s="20"/>
    </row>
    <row r="4" spans="1:4" s="10" customFormat="1" ht="32.25" customHeight="1">
      <c r="A4" s="110" t="s">
        <v>64</v>
      </c>
      <c r="B4" s="92" t="s">
        <v>15</v>
      </c>
      <c r="C4" s="21"/>
      <c r="D4" s="21"/>
    </row>
    <row r="5" spans="1:2" s="14" customFormat="1" ht="30" customHeight="1">
      <c r="A5" s="104" t="s">
        <v>12</v>
      </c>
      <c r="B5" s="119" t="s">
        <v>11</v>
      </c>
    </row>
    <row r="6" spans="1:2" s="14" customFormat="1" ht="35.25" customHeight="1">
      <c r="A6" s="88" t="s">
        <v>46</v>
      </c>
      <c r="B6" s="111"/>
    </row>
    <row r="7" spans="1:2" s="14" customFormat="1" ht="30" customHeight="1">
      <c r="A7" s="40" t="s">
        <v>8</v>
      </c>
      <c r="B7" s="112">
        <v>5520828</v>
      </c>
    </row>
    <row r="8" spans="1:2" s="14" customFormat="1" ht="30" customHeight="1">
      <c r="A8" s="40" t="s">
        <v>9</v>
      </c>
      <c r="B8" s="112">
        <v>41464152</v>
      </c>
    </row>
    <row r="9" spans="1:2" s="14" customFormat="1" ht="30" customHeight="1">
      <c r="A9" s="33" t="s">
        <v>56</v>
      </c>
      <c r="B9" s="113">
        <f>SUM(B7:B8)</f>
        <v>46984980</v>
      </c>
    </row>
    <row r="10" spans="1:2" s="14" customFormat="1" ht="35.25" customHeight="1">
      <c r="A10" s="87" t="s">
        <v>45</v>
      </c>
      <c r="B10" s="114"/>
    </row>
    <row r="11" spans="1:2" s="14" customFormat="1" ht="30" customHeight="1">
      <c r="A11" s="42" t="s">
        <v>32</v>
      </c>
      <c r="B11" s="112">
        <v>-11956905255</v>
      </c>
    </row>
    <row r="12" spans="1:2" s="14" customFormat="1" ht="30" customHeight="1">
      <c r="A12" s="33" t="s">
        <v>57</v>
      </c>
      <c r="B12" s="115">
        <f>SUM(B11)</f>
        <v>-11956905255</v>
      </c>
    </row>
    <row r="13" spans="1:2" s="62" customFormat="1" ht="30" customHeight="1">
      <c r="A13" s="77" t="s">
        <v>33</v>
      </c>
      <c r="B13" s="115"/>
    </row>
    <row r="14" spans="1:2" s="14" customFormat="1" ht="30" customHeight="1">
      <c r="A14" s="42" t="s">
        <v>34</v>
      </c>
      <c r="B14" s="112">
        <v>12854000000</v>
      </c>
    </row>
    <row r="15" spans="1:2" s="14" customFormat="1" ht="30" customHeight="1">
      <c r="A15" s="42" t="s">
        <v>35</v>
      </c>
      <c r="B15" s="116">
        <v>-39900000000</v>
      </c>
    </row>
    <row r="16" spans="1:2" s="62" customFormat="1" ht="35.25" customHeight="1">
      <c r="A16" s="33" t="s">
        <v>58</v>
      </c>
      <c r="B16" s="117">
        <f>SUM(B14:B15)</f>
        <v>-27046000000</v>
      </c>
    </row>
    <row r="17" spans="1:2" s="62" customFormat="1" ht="30" customHeight="1">
      <c r="A17" s="87" t="s">
        <v>36</v>
      </c>
      <c r="B17" s="115">
        <f>B9+B12+B16</f>
        <v>-38955920275</v>
      </c>
    </row>
    <row r="18" spans="1:2" s="62" customFormat="1" ht="30" customHeight="1">
      <c r="A18" s="87" t="s">
        <v>37</v>
      </c>
      <c r="B18" s="115">
        <v>39956217405</v>
      </c>
    </row>
    <row r="19" spans="1:2" s="62" customFormat="1" ht="30" customHeight="1">
      <c r="A19" s="87" t="s">
        <v>38</v>
      </c>
      <c r="B19" s="115">
        <f>B17+B18</f>
        <v>1000297130</v>
      </c>
    </row>
    <row r="20" spans="1:2" s="62" customFormat="1" ht="30" customHeight="1">
      <c r="A20" s="63"/>
      <c r="B20" s="115"/>
    </row>
    <row r="21" spans="1:2" s="62" customFormat="1" ht="30" customHeight="1">
      <c r="A21" s="63"/>
      <c r="B21" s="115"/>
    </row>
    <row r="22" spans="1:2" s="62" customFormat="1" ht="30" customHeight="1">
      <c r="A22" s="33"/>
      <c r="B22" s="113"/>
    </row>
    <row r="23" spans="1:2" s="10" customFormat="1" ht="30.75" customHeight="1">
      <c r="A23" s="41"/>
      <c r="B23" s="118"/>
    </row>
    <row r="24" spans="1:2" s="10" customFormat="1" ht="30.75" customHeight="1">
      <c r="A24" s="120"/>
      <c r="B24" s="121"/>
    </row>
    <row r="25" spans="1:8" s="129" customFormat="1" ht="17.25" customHeight="1">
      <c r="A25" s="122" t="s">
        <v>93</v>
      </c>
      <c r="B25" s="123"/>
      <c r="C25" s="124"/>
      <c r="D25" s="125"/>
      <c r="E25" s="125"/>
      <c r="F25" s="126"/>
      <c r="G25" s="127"/>
      <c r="H25" s="128"/>
    </row>
    <row r="26" spans="1:8" s="13" customFormat="1" ht="41.25" customHeight="1">
      <c r="A26" s="158" t="s">
        <v>94</v>
      </c>
      <c r="B26" s="148"/>
      <c r="C26" s="17"/>
      <c r="D26" s="17"/>
      <c r="E26" s="17"/>
      <c r="F26" s="17"/>
      <c r="G26" s="17"/>
      <c r="H26" s="17"/>
    </row>
    <row r="27" spans="1:8" s="10" customFormat="1" ht="36" customHeight="1">
      <c r="A27" s="156"/>
      <c r="B27" s="157"/>
      <c r="C27" s="12"/>
      <c r="D27" s="12"/>
      <c r="E27" s="12"/>
      <c r="F27" s="12"/>
      <c r="G27" s="12"/>
      <c r="H27" s="12"/>
    </row>
  </sheetData>
  <mergeCells count="4">
    <mergeCell ref="A27:B27"/>
    <mergeCell ref="A2:B2"/>
    <mergeCell ref="A3:B3"/>
    <mergeCell ref="A26:B2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3.75390625" style="9" customWidth="1"/>
    <col min="2" max="2" width="18.125" style="1" customWidth="1"/>
    <col min="3" max="3" width="7.375" style="1" customWidth="1"/>
    <col min="4" max="4" width="21.625" style="1" customWidth="1"/>
    <col min="5" max="5" width="18.00390625" style="1" customWidth="1"/>
    <col min="6" max="6" width="7.375" style="1" customWidth="1"/>
    <col min="7" max="16384" width="9.00390625" style="1" customWidth="1"/>
  </cols>
  <sheetData>
    <row r="1" ht="18" customHeight="1"/>
    <row r="2" spans="1:6" ht="36" customHeight="1">
      <c r="A2" s="159" t="s">
        <v>6</v>
      </c>
      <c r="B2" s="159"/>
      <c r="C2" s="159"/>
      <c r="D2" s="159"/>
      <c r="E2" s="159"/>
      <c r="F2" s="159"/>
    </row>
    <row r="3" spans="1:6" ht="18" customHeight="1">
      <c r="A3" s="22"/>
      <c r="B3" s="22"/>
      <c r="C3" s="22"/>
      <c r="D3" s="22"/>
      <c r="E3" s="22"/>
      <c r="F3" s="22"/>
    </row>
    <row r="4" spans="1:6" s="8" customFormat="1" ht="32.25" customHeight="1">
      <c r="A4" s="47"/>
      <c r="B4" s="160" t="s">
        <v>65</v>
      </c>
      <c r="C4" s="160"/>
      <c r="D4" s="160"/>
      <c r="E4" s="161" t="s">
        <v>16</v>
      </c>
      <c r="F4" s="161"/>
    </row>
    <row r="5" spans="1:6" s="2" customFormat="1" ht="29.25" customHeight="1">
      <c r="A5" s="162" t="s">
        <v>7</v>
      </c>
      <c r="B5" s="163" t="s">
        <v>0</v>
      </c>
      <c r="C5" s="163"/>
      <c r="D5" s="163" t="s">
        <v>14</v>
      </c>
      <c r="E5" s="163" t="s">
        <v>0</v>
      </c>
      <c r="F5" s="164"/>
    </row>
    <row r="6" spans="1:6" s="2" customFormat="1" ht="29.25" customHeight="1">
      <c r="A6" s="162"/>
      <c r="B6" s="43" t="s">
        <v>13</v>
      </c>
      <c r="C6" s="43" t="s">
        <v>1</v>
      </c>
      <c r="D6" s="163"/>
      <c r="E6" s="43" t="s">
        <v>13</v>
      </c>
      <c r="F6" s="44" t="s">
        <v>1</v>
      </c>
    </row>
    <row r="7" spans="1:6" s="61" customFormat="1" ht="6.75" customHeight="1">
      <c r="A7" s="57"/>
      <c r="B7" s="58"/>
      <c r="C7" s="59"/>
      <c r="D7" s="57"/>
      <c r="E7" s="58"/>
      <c r="F7" s="60"/>
    </row>
    <row r="8" spans="1:6" s="55" customFormat="1" ht="33" customHeight="1">
      <c r="A8" s="89" t="s">
        <v>50</v>
      </c>
      <c r="B8" s="130">
        <f>B9+B17</f>
        <v>16140027622</v>
      </c>
      <c r="C8" s="131">
        <f aca="true" t="shared" si="0" ref="C8:C16">B8/$B$8*100</f>
        <v>100</v>
      </c>
      <c r="D8" s="89" t="s">
        <v>47</v>
      </c>
      <c r="E8" s="130">
        <f>E9+E14</f>
        <v>16022691034</v>
      </c>
      <c r="F8" s="140">
        <f aca="true" t="shared" si="1" ref="F8:F24">E8/$E$24*100</f>
        <v>99.27300875346668</v>
      </c>
    </row>
    <row r="9" spans="1:6" s="55" customFormat="1" ht="33" customHeight="1">
      <c r="A9" s="54" t="s">
        <v>54</v>
      </c>
      <c r="B9" s="130">
        <f>B10+B12+B15</f>
        <v>16140027622</v>
      </c>
      <c r="C9" s="131">
        <f t="shared" si="0"/>
        <v>100</v>
      </c>
      <c r="D9" s="54" t="s">
        <v>51</v>
      </c>
      <c r="E9" s="130">
        <f>E10</f>
        <v>3168691034</v>
      </c>
      <c r="F9" s="140">
        <f t="shared" si="1"/>
        <v>19.632500688417966</v>
      </c>
    </row>
    <row r="10" spans="1:6" s="55" customFormat="1" ht="33" customHeight="1">
      <c r="A10" s="91" t="s">
        <v>70</v>
      </c>
      <c r="B10" s="132">
        <f>B11</f>
        <v>1000297130</v>
      </c>
      <c r="C10" s="133">
        <f t="shared" si="0"/>
        <v>6.19761721247939</v>
      </c>
      <c r="D10" s="91" t="s">
        <v>81</v>
      </c>
      <c r="E10" s="132">
        <f>SUM(E11:E13)</f>
        <v>3168691034</v>
      </c>
      <c r="F10" s="141">
        <f t="shared" si="1"/>
        <v>19.632500688417966</v>
      </c>
    </row>
    <row r="11" spans="1:6" s="55" customFormat="1" ht="33" customHeight="1">
      <c r="A11" s="91" t="s">
        <v>71</v>
      </c>
      <c r="B11" s="132">
        <v>1000297130</v>
      </c>
      <c r="C11" s="133">
        <f t="shared" si="0"/>
        <v>6.19761721247939</v>
      </c>
      <c r="D11" s="91" t="s">
        <v>82</v>
      </c>
      <c r="E11" s="132">
        <v>319336</v>
      </c>
      <c r="F11" s="169">
        <f t="shared" si="1"/>
        <v>0.0019785344082355995</v>
      </c>
    </row>
    <row r="12" spans="1:6" s="55" customFormat="1" ht="33" customHeight="1">
      <c r="A12" s="91" t="s">
        <v>72</v>
      </c>
      <c r="B12" s="132">
        <f>SUM(B13:B14)</f>
        <v>15139682450</v>
      </c>
      <c r="C12" s="133">
        <f t="shared" si="0"/>
        <v>93.80208513003745</v>
      </c>
      <c r="D12" s="91" t="s">
        <v>83</v>
      </c>
      <c r="E12" s="142">
        <v>1335861</v>
      </c>
      <c r="F12" s="141">
        <f t="shared" si="1"/>
        <v>0.008276695872435354</v>
      </c>
    </row>
    <row r="13" spans="1:6" s="55" customFormat="1" ht="41.25" customHeight="1">
      <c r="A13" s="91" t="s">
        <v>73</v>
      </c>
      <c r="B13" s="132">
        <v>15123941092</v>
      </c>
      <c r="C13" s="133">
        <f t="shared" si="0"/>
        <v>93.70455519781761</v>
      </c>
      <c r="D13" s="91" t="s">
        <v>84</v>
      </c>
      <c r="E13" s="132">
        <v>3167035837</v>
      </c>
      <c r="F13" s="141">
        <f t="shared" si="1"/>
        <v>19.622245458137296</v>
      </c>
    </row>
    <row r="14" spans="1:6" s="55" customFormat="1" ht="55.5" customHeight="1">
      <c r="A14" s="91" t="s">
        <v>74</v>
      </c>
      <c r="B14" s="132">
        <v>15741358</v>
      </c>
      <c r="C14" s="133">
        <f t="shared" si="0"/>
        <v>0.09752993221983966</v>
      </c>
      <c r="D14" s="56" t="s">
        <v>52</v>
      </c>
      <c r="E14" s="134">
        <f>E15</f>
        <v>12854000000</v>
      </c>
      <c r="F14" s="140">
        <f t="shared" si="1"/>
        <v>79.6405080650487</v>
      </c>
    </row>
    <row r="15" spans="1:6" s="55" customFormat="1" ht="33" customHeight="1">
      <c r="A15" s="91" t="s">
        <v>75</v>
      </c>
      <c r="B15" s="132">
        <f>B16</f>
        <v>48042</v>
      </c>
      <c r="C15" s="165">
        <f t="shared" si="0"/>
        <v>0.0002976574831539653</v>
      </c>
      <c r="D15" s="91" t="s">
        <v>85</v>
      </c>
      <c r="E15" s="142">
        <f>E16</f>
        <v>12854000000</v>
      </c>
      <c r="F15" s="141">
        <f t="shared" si="1"/>
        <v>79.6405080650487</v>
      </c>
    </row>
    <row r="16" spans="1:6" s="55" customFormat="1" ht="33" customHeight="1">
      <c r="A16" s="91" t="s">
        <v>76</v>
      </c>
      <c r="B16" s="132">
        <v>48042</v>
      </c>
      <c r="C16" s="165">
        <f t="shared" si="0"/>
        <v>0.0002976574831539653</v>
      </c>
      <c r="D16" s="91" t="s">
        <v>86</v>
      </c>
      <c r="E16" s="142">
        <v>12854000000</v>
      </c>
      <c r="F16" s="141">
        <f t="shared" si="1"/>
        <v>79.6405080650487</v>
      </c>
    </row>
    <row r="17" spans="1:6" s="55" customFormat="1" ht="33" customHeight="1">
      <c r="A17" s="54" t="s">
        <v>78</v>
      </c>
      <c r="B17" s="166">
        <f>B18</f>
        <v>0</v>
      </c>
      <c r="C17" s="167">
        <f>B17/$B$8*100</f>
        <v>0</v>
      </c>
      <c r="D17" s="89" t="s">
        <v>48</v>
      </c>
      <c r="E17" s="130">
        <f>E18+E21</f>
        <v>117336588</v>
      </c>
      <c r="F17" s="140">
        <f t="shared" si="1"/>
        <v>0.7269912465333203</v>
      </c>
    </row>
    <row r="18" spans="1:6" s="55" customFormat="1" ht="33" customHeight="1">
      <c r="A18" s="91" t="s">
        <v>77</v>
      </c>
      <c r="B18" s="168">
        <f>SUM(B19:B20)</f>
        <v>0</v>
      </c>
      <c r="C18" s="165">
        <f>B18/$B$8*100</f>
        <v>0</v>
      </c>
      <c r="D18" s="56" t="s">
        <v>53</v>
      </c>
      <c r="E18" s="134">
        <f>E19</f>
        <v>101595230</v>
      </c>
      <c r="F18" s="140">
        <f t="shared" si="1"/>
        <v>0.6294613143134805</v>
      </c>
    </row>
    <row r="19" spans="1:6" s="55" customFormat="1" ht="41.25" customHeight="1">
      <c r="A19" s="91" t="s">
        <v>79</v>
      </c>
      <c r="B19" s="132">
        <v>62977663</v>
      </c>
      <c r="C19" s="133">
        <f>B19/$B$8*100</f>
        <v>0.3901955094188128</v>
      </c>
      <c r="D19" s="91" t="s">
        <v>87</v>
      </c>
      <c r="E19" s="142">
        <f>E20</f>
        <v>101595230</v>
      </c>
      <c r="F19" s="141">
        <f t="shared" si="1"/>
        <v>0.6294613143134805</v>
      </c>
    </row>
    <row r="20" spans="1:6" s="55" customFormat="1" ht="58.5" customHeight="1">
      <c r="A20" s="91" t="s">
        <v>80</v>
      </c>
      <c r="B20" s="132">
        <v>-62977663</v>
      </c>
      <c r="C20" s="133">
        <f>B20/$B$8*100</f>
        <v>-0.3901955094188128</v>
      </c>
      <c r="D20" s="91" t="s">
        <v>88</v>
      </c>
      <c r="E20" s="142">
        <v>101595230</v>
      </c>
      <c r="F20" s="141">
        <f t="shared" si="1"/>
        <v>0.6294613143134805</v>
      </c>
    </row>
    <row r="21" spans="1:6" s="55" customFormat="1" ht="33" customHeight="1">
      <c r="A21" s="90"/>
      <c r="B21" s="132"/>
      <c r="C21" s="133"/>
      <c r="D21" s="54" t="s">
        <v>89</v>
      </c>
      <c r="E21" s="130">
        <f>E22</f>
        <v>15741358</v>
      </c>
      <c r="F21" s="140">
        <f t="shared" si="1"/>
        <v>0.09752993221983966</v>
      </c>
    </row>
    <row r="22" spans="1:6" s="55" customFormat="1" ht="41.25" customHeight="1">
      <c r="A22" s="56"/>
      <c r="B22" s="130"/>
      <c r="C22" s="135"/>
      <c r="D22" s="91" t="s">
        <v>90</v>
      </c>
      <c r="E22" s="132">
        <f>E23</f>
        <v>15741358</v>
      </c>
      <c r="F22" s="141">
        <f t="shared" si="1"/>
        <v>0.09752993221983966</v>
      </c>
    </row>
    <row r="23" spans="1:6" s="2" customFormat="1" ht="33" customHeight="1">
      <c r="A23" s="45"/>
      <c r="B23" s="136"/>
      <c r="C23" s="137"/>
      <c r="D23" s="91" t="s">
        <v>91</v>
      </c>
      <c r="E23" s="143">
        <v>15741358</v>
      </c>
      <c r="F23" s="141">
        <f t="shared" si="1"/>
        <v>0.09752993221983966</v>
      </c>
    </row>
    <row r="24" spans="1:6" ht="33" customHeight="1">
      <c r="A24" s="145" t="s">
        <v>49</v>
      </c>
      <c r="B24" s="138">
        <f>B9+B17</f>
        <v>16140027622</v>
      </c>
      <c r="C24" s="139">
        <f>B24/$B$8*100</f>
        <v>100</v>
      </c>
      <c r="D24" s="145" t="s">
        <v>49</v>
      </c>
      <c r="E24" s="138">
        <f>E8+E17</f>
        <v>16140027622</v>
      </c>
      <c r="F24" s="144">
        <f t="shared" si="1"/>
        <v>100</v>
      </c>
    </row>
    <row r="25" spans="6:8" ht="34.5" customHeight="1">
      <c r="F25" s="3"/>
      <c r="G25" s="4"/>
      <c r="H25" s="4"/>
    </row>
    <row r="26" ht="139.5" customHeight="1" hidden="1"/>
  </sheetData>
  <mergeCells count="7">
    <mergeCell ref="A2:F2"/>
    <mergeCell ref="B4:D4"/>
    <mergeCell ref="E4:F4"/>
    <mergeCell ref="A5:A6"/>
    <mergeCell ref="B5:C5"/>
    <mergeCell ref="D5:D6"/>
    <mergeCell ref="E5:F5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2012-04-20T08:30:32Z</cp:lastPrinted>
  <dcterms:created xsi:type="dcterms:W3CDTF">2001-04-18T03:20:26Z</dcterms:created>
  <dcterms:modified xsi:type="dcterms:W3CDTF">2012-04-20T08:31:42Z</dcterms:modified>
  <cp:category/>
  <cp:version/>
  <cp:contentType/>
  <cp:contentStatus/>
</cp:coreProperties>
</file>