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急難" sheetId="1" r:id="rId1"/>
  </sheets>
  <definedNames>
    <definedName name="_xlnm.Print_Area" localSheetId="0">'急難'!$A$1:$J$34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<sst xmlns="http://schemas.openxmlformats.org/spreadsheetml/2006/main" count="33" uniqueCount="31">
  <si>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</si>
  <si>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</si>
  <si>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</si>
  <si>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</si>
  <si>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</si>
  <si>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</si>
  <si>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</si>
  <si>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</si>
  <si>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</si>
  <si>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</si>
  <si>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</si>
  <si>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</si>
  <si>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</si>
  <si>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</si>
  <si>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</si>
  <si>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</si>
  <si>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</si>
  <si>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</si>
  <si>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</si>
  <si>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</si>
  <si>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</si>
  <si>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</si>
  <si>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</si>
  <si>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</si>
  <si>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中央公教人員急難救助基金</t>
  </si>
  <si>
    <t>流動資產</t>
  </si>
  <si>
    <t>投資、長期應收款、貸墊款及準備金</t>
  </si>
  <si>
    <t>其他資產</t>
  </si>
  <si>
    <t>基金</t>
  </si>
  <si>
    <t>公積</t>
  </si>
  <si>
    <t>累積餘絀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</si>
</sst>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</numFmts>
  <fonts count="36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182" fontId="7" fillId="0" borderId="15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182" fontId="7" fillId="0" borderId="13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78" fontId="7" fillId="0" borderId="22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2" fontId="7" fillId="0" borderId="22" xfId="0" applyNumberFormat="1" applyFont="1" applyBorder="1" applyAlignment="1" applyProtection="1">
      <alignment horizontal="center" vertical="center"/>
      <protection/>
    </xf>
    <xf numFmtId="182" fontId="7" fillId="0" borderId="2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6.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2:10" ht="17.25" thickBot="1">
      <c r="B4" s="39" t="s">
        <v>18</v>
      </c>
      <c r="C4" s="39"/>
      <c r="D4" s="39"/>
      <c r="E4" s="39"/>
      <c r="F4" s="39"/>
      <c r="G4" s="39"/>
      <c r="H4" s="60" t="s">
        <v>1</v>
      </c>
      <c r="I4" s="60"/>
      <c r="J4" s="60"/>
    </row>
    <row r="5" spans="1:10" ht="20.25" customHeight="1">
      <c r="A5" s="25" t="s">
        <v>2</v>
      </c>
      <c r="B5" s="26"/>
      <c r="C5" s="45" t="s">
        <v>5</v>
      </c>
      <c r="D5" s="26"/>
      <c r="E5" s="45" t="s">
        <v>6</v>
      </c>
      <c r="F5" s="26"/>
      <c r="G5" s="34" t="s">
        <v>19</v>
      </c>
      <c r="H5" s="35"/>
      <c r="I5" s="35"/>
      <c r="J5" s="35"/>
    </row>
    <row r="6" spans="1:10" ht="20.25" customHeight="1">
      <c r="A6" s="27"/>
      <c r="B6" s="28"/>
      <c r="C6" s="46"/>
      <c r="D6" s="28"/>
      <c r="E6" s="46"/>
      <c r="F6" s="28"/>
      <c r="G6" s="53" t="s">
        <v>7</v>
      </c>
      <c r="H6" s="55"/>
      <c r="I6" s="53" t="s">
        <v>3</v>
      </c>
      <c r="J6" s="54"/>
    </row>
    <row r="7" spans="1:10" ht="34.5" customHeight="1">
      <c r="A7" s="12" t="s">
        <v>8</v>
      </c>
      <c r="B7" s="36"/>
      <c r="C7" s="30">
        <v>2750884</v>
      </c>
      <c r="D7" s="31"/>
      <c r="E7" s="30">
        <v>1931000</v>
      </c>
      <c r="F7" s="31"/>
      <c r="G7" s="56">
        <f>C7-E7</f>
        <v>819884</v>
      </c>
      <c r="H7" s="57"/>
      <c r="I7" s="47">
        <f>IF(E7=0,0,(G7/E7)*100)</f>
        <v>42.45903676851373</v>
      </c>
      <c r="J7" s="48"/>
    </row>
    <row r="8" spans="1:10" ht="34.5" customHeight="1">
      <c r="A8" s="43" t="s">
        <v>9</v>
      </c>
      <c r="B8" s="44"/>
      <c r="C8" s="32">
        <v>462459</v>
      </c>
      <c r="D8" s="33"/>
      <c r="E8" s="32">
        <v>803000</v>
      </c>
      <c r="F8" s="33"/>
      <c r="G8" s="49">
        <f>C8-E8</f>
        <v>-340541</v>
      </c>
      <c r="H8" s="50"/>
      <c r="I8" s="51">
        <f>IF(E8=0,0,(G8/E8)*100)</f>
        <v>-42.40859277708593</v>
      </c>
      <c r="J8" s="52"/>
    </row>
    <row r="9" spans="1:10" ht="34.5" customHeight="1" thickBot="1">
      <c r="A9" s="40" t="s">
        <v>10</v>
      </c>
      <c r="B9" s="41"/>
      <c r="C9" s="22">
        <f>C7-C8</f>
        <v>2288425</v>
      </c>
      <c r="D9" s="23"/>
      <c r="E9" s="22">
        <f>E7-E8</f>
        <v>1128000</v>
      </c>
      <c r="F9" s="23"/>
      <c r="G9" s="13">
        <f>C9-E9</f>
        <v>1160425</v>
      </c>
      <c r="H9" s="11"/>
      <c r="I9" s="67">
        <f>IF(E9=0,0,(G9/E9)*100)</f>
        <v>102.87455673758865</v>
      </c>
      <c r="J9" s="68"/>
    </row>
    <row r="15" spans="1:10" ht="27.75">
      <c r="A15" s="29" t="str">
        <f>A1</f>
        <v>中央公教人員急難救助基金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27.75">
      <c r="A16" s="29" t="s">
        <v>11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6.5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2:10" ht="17.25" thickBot="1">
      <c r="B18" s="39" t="s">
        <v>20</v>
      </c>
      <c r="C18" s="39"/>
      <c r="D18" s="39"/>
      <c r="E18" s="39"/>
      <c r="F18" s="39"/>
      <c r="G18" s="39"/>
      <c r="H18" s="60" t="s">
        <v>1</v>
      </c>
      <c r="I18" s="60"/>
      <c r="J18" s="60"/>
    </row>
    <row r="19" spans="1:10" ht="35.25" customHeight="1">
      <c r="A19" s="1" t="s">
        <v>12</v>
      </c>
      <c r="B19" s="34" t="s">
        <v>13</v>
      </c>
      <c r="C19" s="42"/>
      <c r="D19" s="72" t="s">
        <v>14</v>
      </c>
      <c r="E19" s="73"/>
      <c r="F19" s="34" t="s">
        <v>15</v>
      </c>
      <c r="G19" s="42"/>
      <c r="H19" s="34" t="s">
        <v>4</v>
      </c>
      <c r="I19" s="35"/>
      <c r="J19" s="2" t="s">
        <v>14</v>
      </c>
    </row>
    <row r="20" spans="1:10" ht="23.25" customHeight="1">
      <c r="A20" s="6" t="s">
        <v>16</v>
      </c>
      <c r="B20" s="37">
        <f>SUM(B21:C30)</f>
        <v>500696865.45</v>
      </c>
      <c r="C20" s="38"/>
      <c r="D20" s="37">
        <f>IF(B$20&gt;0,(B20/B$20)*100,0)</f>
        <v>100</v>
      </c>
      <c r="E20" s="38">
        <f>IF(D$6&gt;0,(D20/D$14)*100,0)</f>
        <v>0</v>
      </c>
      <c r="F20" s="70" t="s">
        <v>22</v>
      </c>
      <c r="G20" s="71"/>
      <c r="H20" s="37">
        <f>SUM(H21:I25)</f>
        <v>0</v>
      </c>
      <c r="I20" s="69"/>
      <c r="J20" s="3">
        <f aca="true" t="shared" si="0" ref="J20:J31">IF(H$31&gt;0,(H20/H$31)*100,0)</f>
        <v>0</v>
      </c>
    </row>
    <row r="21" spans="1:10" ht="23.25" customHeight="1">
      <c r="A21" s="8" t="s">
        <v>25</v>
      </c>
      <c r="B21" s="18">
        <v>380426809.45</v>
      </c>
      <c r="C21" s="19"/>
      <c r="D21" s="16">
        <f>IF(B$20&gt;0,(B21/B$20)*100,0)</f>
        <v>75.97946695913352</v>
      </c>
      <c r="E21" s="17">
        <f>IF(D$6&gt;0,(D21/D$14)*100,0)</f>
        <v>0</v>
      </c>
      <c r="F21" s="62"/>
      <c r="G21" s="63"/>
      <c r="H21" s="18"/>
      <c r="I21" s="61"/>
      <c r="J21" s="4">
        <f t="shared" si="0"/>
        <v>0</v>
      </c>
    </row>
    <row r="22" spans="1:10" ht="30" customHeight="1">
      <c r="A22" s="76" t="s">
        <v>26</v>
      </c>
      <c r="B22" s="18">
        <v>120270056</v>
      </c>
      <c r="C22" s="19"/>
      <c r="D22" s="16">
        <f aca="true" t="shared" si="1" ref="D22:D30">IF(B$20&gt;0,(B22/B$20)*100,0)</f>
        <v>24.020533040866475</v>
      </c>
      <c r="E22" s="17">
        <f aca="true" t="shared" si="2" ref="E22:E30">IF(D$6&gt;0,(D22/D$14)*100,0)</f>
        <v>0</v>
      </c>
      <c r="F22" s="62"/>
      <c r="G22" s="63"/>
      <c r="H22" s="18"/>
      <c r="I22" s="61"/>
      <c r="J22" s="4">
        <f aca="true" t="shared" si="3" ref="J22:J27">IF(H$31&gt;0,(H22/H$31)*100,0)</f>
        <v>0</v>
      </c>
    </row>
    <row r="23" spans="1:10" ht="23.25" customHeight="1">
      <c r="A23" s="8" t="s">
        <v>27</v>
      </c>
      <c r="B23" s="18"/>
      <c r="C23" s="19"/>
      <c r="D23" s="16">
        <f t="shared" si="1"/>
        <v>0</v>
      </c>
      <c r="E23" s="17">
        <f t="shared" si="2"/>
        <v>0</v>
      </c>
      <c r="F23" s="64"/>
      <c r="G23" s="63"/>
      <c r="H23" s="18"/>
      <c r="I23" s="61"/>
      <c r="J23" s="4">
        <f t="shared" si="3"/>
        <v>0</v>
      </c>
    </row>
    <row r="24" spans="1:10" ht="15.75" customHeight="1">
      <c r="A24" s="9"/>
      <c r="B24" s="18"/>
      <c r="C24" s="19"/>
      <c r="D24" s="16">
        <f t="shared" si="1"/>
        <v>0</v>
      </c>
      <c r="E24" s="17">
        <f t="shared" si="2"/>
        <v>0</v>
      </c>
      <c r="F24" s="62"/>
      <c r="G24" s="63"/>
      <c r="H24" s="18"/>
      <c r="I24" s="61"/>
      <c r="J24" s="4">
        <f t="shared" si="3"/>
        <v>0</v>
      </c>
    </row>
    <row r="25" spans="1:10" ht="23.25" customHeight="1">
      <c r="A25" s="8"/>
      <c r="B25" s="18"/>
      <c r="C25" s="19"/>
      <c r="D25" s="16">
        <f t="shared" si="1"/>
        <v>0</v>
      </c>
      <c r="E25" s="17">
        <f t="shared" si="2"/>
        <v>0</v>
      </c>
      <c r="F25" s="62"/>
      <c r="G25" s="63"/>
      <c r="H25" s="18"/>
      <c r="I25" s="61"/>
      <c r="J25" s="4">
        <f t="shared" si="3"/>
        <v>0</v>
      </c>
    </row>
    <row r="26" spans="1:10" ht="23.25" customHeight="1">
      <c r="A26" s="8"/>
      <c r="B26" s="18"/>
      <c r="C26" s="19"/>
      <c r="D26" s="16">
        <f t="shared" si="1"/>
        <v>0</v>
      </c>
      <c r="E26" s="17">
        <f t="shared" si="2"/>
        <v>0</v>
      </c>
      <c r="F26" s="20" t="s">
        <v>21</v>
      </c>
      <c r="G26" s="21"/>
      <c r="H26" s="74">
        <f>SUM(H27:I30)</f>
        <v>500696865.45</v>
      </c>
      <c r="I26" s="75"/>
      <c r="J26" s="3">
        <f t="shared" si="3"/>
        <v>100</v>
      </c>
    </row>
    <row r="27" spans="1:10" ht="23.25" customHeight="1">
      <c r="A27" s="8"/>
      <c r="B27" s="18"/>
      <c r="C27" s="19"/>
      <c r="D27" s="16">
        <f t="shared" si="1"/>
        <v>0</v>
      </c>
      <c r="E27" s="17">
        <f t="shared" si="2"/>
        <v>0</v>
      </c>
      <c r="F27" s="62" t="s">
        <v>28</v>
      </c>
      <c r="G27" s="63"/>
      <c r="H27" s="18">
        <v>110000000</v>
      </c>
      <c r="I27" s="61"/>
      <c r="J27" s="4">
        <f t="shared" si="3"/>
        <v>21.969380595410318</v>
      </c>
    </row>
    <row r="28" spans="1:10" ht="23.25" customHeight="1">
      <c r="A28" s="8"/>
      <c r="B28" s="18"/>
      <c r="C28" s="19"/>
      <c r="D28" s="16">
        <f t="shared" si="1"/>
        <v>0</v>
      </c>
      <c r="E28" s="17">
        <f t="shared" si="2"/>
        <v>0</v>
      </c>
      <c r="F28" s="62" t="s">
        <v>29</v>
      </c>
      <c r="G28" s="63"/>
      <c r="H28" s="18">
        <v>30000000</v>
      </c>
      <c r="I28" s="61"/>
      <c r="J28" s="4">
        <f t="shared" si="0"/>
        <v>5.991649253293723</v>
      </c>
    </row>
    <row r="29" spans="1:10" ht="23.25" customHeight="1">
      <c r="A29" s="8"/>
      <c r="B29" s="18"/>
      <c r="C29" s="19"/>
      <c r="D29" s="16">
        <f t="shared" si="1"/>
        <v>0</v>
      </c>
      <c r="E29" s="17">
        <f t="shared" si="2"/>
        <v>0</v>
      </c>
      <c r="F29" s="62" t="s">
        <v>30</v>
      </c>
      <c r="G29" s="63"/>
      <c r="H29" s="18">
        <v>360696865.45</v>
      </c>
      <c r="I29" s="61"/>
      <c r="J29" s="4">
        <f t="shared" si="0"/>
        <v>72.03897015129596</v>
      </c>
    </row>
    <row r="30" spans="1:10" ht="23.25" customHeight="1">
      <c r="A30" s="8"/>
      <c r="B30" s="18"/>
      <c r="C30" s="19"/>
      <c r="D30" s="16">
        <f t="shared" si="1"/>
        <v>0</v>
      </c>
      <c r="E30" s="17">
        <f t="shared" si="2"/>
        <v>0</v>
      </c>
      <c r="F30" s="62"/>
      <c r="G30" s="63"/>
      <c r="H30" s="18"/>
      <c r="I30" s="61"/>
      <c r="J30" s="4">
        <f t="shared" si="0"/>
        <v>0</v>
      </c>
    </row>
    <row r="31" spans="1:10" ht="23.25" customHeight="1" thickBot="1">
      <c r="A31" s="7" t="s">
        <v>17</v>
      </c>
      <c r="B31" s="22">
        <f>SUM(B21:C30)</f>
        <v>500696865.45</v>
      </c>
      <c r="C31" s="23"/>
      <c r="D31" s="22">
        <f>IF(B$20&gt;0,(B31/B$20)*100,0)</f>
        <v>100</v>
      </c>
      <c r="E31" s="23">
        <f>IF(D$6&gt;0,(D31/D$14)*100,0)</f>
        <v>0</v>
      </c>
      <c r="F31" s="65" t="s">
        <v>23</v>
      </c>
      <c r="G31" s="66"/>
      <c r="H31" s="22">
        <f>H20+H26</f>
        <v>500696865.45</v>
      </c>
      <c r="I31" s="24"/>
      <c r="J31" s="5">
        <f t="shared" si="0"/>
        <v>100</v>
      </c>
    </row>
    <row r="32" spans="1:10" s="10" customFormat="1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s="10" customFormat="1" ht="19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s="10" customFormat="1" ht="19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s="10" customFormat="1" ht="19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</sheetData>
  <sheetProtection/>
  <mergeCells count="87">
    <mergeCell ref="B29:C29"/>
    <mergeCell ref="D29:E29"/>
    <mergeCell ref="H29:I29"/>
    <mergeCell ref="F29:G29"/>
    <mergeCell ref="F28:G28"/>
    <mergeCell ref="B27:C27"/>
    <mergeCell ref="D27:E27"/>
    <mergeCell ref="H27:I27"/>
    <mergeCell ref="F27:G27"/>
    <mergeCell ref="B28:C28"/>
    <mergeCell ref="D28:E28"/>
    <mergeCell ref="H28:I28"/>
    <mergeCell ref="D21:E21"/>
    <mergeCell ref="B26:C26"/>
    <mergeCell ref="D26:E26"/>
    <mergeCell ref="H26:I26"/>
    <mergeCell ref="D22:E22"/>
    <mergeCell ref="H22:I22"/>
    <mergeCell ref="H23:I23"/>
    <mergeCell ref="D23:E23"/>
    <mergeCell ref="F22:G22"/>
    <mergeCell ref="B24:C24"/>
    <mergeCell ref="I9:J9"/>
    <mergeCell ref="H20:I20"/>
    <mergeCell ref="A16:J16"/>
    <mergeCell ref="A17:J17"/>
    <mergeCell ref="H18:J18"/>
    <mergeCell ref="H19:I19"/>
    <mergeCell ref="F19:G19"/>
    <mergeCell ref="F20:G20"/>
    <mergeCell ref="D20:E20"/>
    <mergeCell ref="D19:E19"/>
    <mergeCell ref="B30:C30"/>
    <mergeCell ref="H30:I30"/>
    <mergeCell ref="D30:E30"/>
    <mergeCell ref="D31:E31"/>
    <mergeCell ref="F30:G30"/>
    <mergeCell ref="F31:G31"/>
    <mergeCell ref="H21:I21"/>
    <mergeCell ref="F21:G21"/>
    <mergeCell ref="H24:I24"/>
    <mergeCell ref="H25:I25"/>
    <mergeCell ref="F24:G24"/>
    <mergeCell ref="F25:G25"/>
    <mergeCell ref="F23:G23"/>
    <mergeCell ref="A1:J1"/>
    <mergeCell ref="A2:J2"/>
    <mergeCell ref="A3:J3"/>
    <mergeCell ref="B4:G4"/>
    <mergeCell ref="H4:J4"/>
    <mergeCell ref="I8:J8"/>
    <mergeCell ref="I6:J6"/>
    <mergeCell ref="G6:H6"/>
    <mergeCell ref="G7:H7"/>
    <mergeCell ref="C7:D7"/>
    <mergeCell ref="E5:F6"/>
    <mergeCell ref="C5:D6"/>
    <mergeCell ref="I7:J7"/>
    <mergeCell ref="B18:G18"/>
    <mergeCell ref="A9:B9"/>
    <mergeCell ref="B19:C19"/>
    <mergeCell ref="A8:B8"/>
    <mergeCell ref="G8:H8"/>
    <mergeCell ref="B23:C23"/>
    <mergeCell ref="B22:C22"/>
    <mergeCell ref="B20:C20"/>
    <mergeCell ref="B21:C21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A35:J35"/>
    <mergeCell ref="A32:J32"/>
    <mergeCell ref="A33:J33"/>
    <mergeCell ref="D24:E24"/>
    <mergeCell ref="B25:C25"/>
    <mergeCell ref="D25:E25"/>
    <mergeCell ref="A34:J34"/>
    <mergeCell ref="F26:G26"/>
    <mergeCell ref="B31:C31"/>
    <mergeCell ref="H31:I31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2011-08-10T02:34:55Z</cp:lastPrinted>
  <dcterms:created xsi:type="dcterms:W3CDTF">2011-07-14T01:07:44Z</dcterms:created>
  <dcterms:modified xsi:type="dcterms:W3CDTF">2011-08-10T02:34:58Z</dcterms:modified>
  <cp:category/>
  <cp:version/>
  <cp:contentType/>
  <cp:contentStatus/>
</cp:coreProperties>
</file>