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625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'現流表及平衡表'!$A$1:$K$45</definedName>
  </definedNames>
  <calcPr fullCalcOnLoad="1"/>
</workbook>
</file>

<file path=xl/sharedStrings.xml><?xml version="1.0" encoding="utf-8"?>
<sst xmlns="http://schemas.openxmlformats.org/spreadsheetml/2006/main" count="75" uniqueCount="58">
  <si>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</si>
  <si>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</si>
  <si>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</si>
  <si>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</si>
  <si>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</si>
  <si>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</si>
  <si>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</si>
  <si>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</si>
  <si>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</si>
  <si>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</si>
  <si>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</si>
  <si>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</si>
  <si>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</si>
  <si>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</si>
  <si>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</si>
  <si>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賸餘之部</t>
  </si>
  <si>
    <t>分配之部</t>
  </si>
  <si>
    <t>未分配賸餘</t>
  </si>
  <si>
    <t>本年度
預算數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</si>
  <si>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</si>
  <si>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</si>
  <si>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</si>
  <si>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</si>
  <si>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</si>
  <si>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</si>
  <si>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</si>
  <si>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</si>
  <si>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</si>
  <si>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</si>
  <si>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</si>
  <si>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</si>
  <si>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</si>
  <si>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</si>
  <si>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</si>
  <si>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</si>
  <si>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</si>
  <si>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回收清除處理收入</t>
  </si>
  <si>
    <t>利息收入</t>
  </si>
  <si>
    <t>雜項收入</t>
  </si>
  <si>
    <t>回收清除處理補貼費</t>
  </si>
  <si>
    <t>其他支出</t>
  </si>
  <si>
    <t>減少其他資產</t>
  </si>
  <si>
    <t>流動資產</t>
  </si>
  <si>
    <t>其他資產</t>
  </si>
  <si>
    <t>流動負債</t>
  </si>
  <si>
    <t>淨值</t>
  </si>
  <si>
    <t>資源回收管理基金－信託基金部分現金流量決算表</t>
  </si>
  <si>
    <t>資源回收管理基金－信託基金部分平衡表</t>
  </si>
  <si>
    <t>資源回收管理基金－信託基金部分收支餘絀決算表</t>
  </si>
  <si>
    <t>資源回收管理基金－信託基金部分餘絀撥補決算表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</si>
  <si>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</si>
  <si>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</si>
  <si>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</si>
  <si>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t>增加其他資產</t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</si>
  <si>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</si>
  <si>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投資活動之現金流量</t>
  </si>
  <si>
    <t xml:space="preserve">  投資活動之淨現金流入（流出－）</t>
  </si>
  <si>
    <t>累積餘絀（－）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</si>
</sst>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0.00_ "/>
  </numFmts>
  <fonts count="17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3" xfId="0" applyNumberFormat="1" applyFont="1" applyBorder="1" applyAlignment="1" applyProtection="1">
      <alignment vertical="center" readingOrder="2"/>
      <protection/>
    </xf>
    <xf numFmtId="178" fontId="9" fillId="0" borderId="4" xfId="0" applyNumberFormat="1" applyFont="1" applyBorder="1" applyAlignment="1" applyProtection="1">
      <alignment vertical="center" readingOrder="2"/>
      <protection/>
    </xf>
    <xf numFmtId="178" fontId="9" fillId="0" borderId="5" xfId="0" applyNumberFormat="1" applyFont="1" applyBorder="1" applyAlignment="1" applyProtection="1">
      <alignment vertical="center" readingOrder="2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4" xfId="0" applyNumberFormat="1" applyFont="1" applyBorder="1" applyAlignment="1" applyProtection="1">
      <alignment vertical="center" readingOrder="2"/>
      <protection/>
    </xf>
    <xf numFmtId="0" fontId="11" fillId="0" borderId="7" xfId="0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81" fontId="9" fillId="0" borderId="8" xfId="0" applyNumberFormat="1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vertical="center"/>
      <protection/>
    </xf>
    <xf numFmtId="181" fontId="9" fillId="0" borderId="3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horizontal="center" vertical="center"/>
      <protection locked="0"/>
    </xf>
    <xf numFmtId="181" fontId="9" fillId="0" borderId="10" xfId="0" applyNumberFormat="1" applyFont="1" applyBorder="1" applyAlignment="1" applyProtection="1">
      <alignment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1" fontId="9" fillId="0" borderId="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4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0" xfId="0" applyNumberFormat="1" applyFont="1" applyBorder="1" applyAlignment="1" applyProtection="1">
      <alignment horizontal="right" vertical="center"/>
      <protection/>
    </xf>
    <xf numFmtId="181" fontId="9" fillId="0" borderId="9" xfId="0" applyNumberFormat="1" applyFont="1" applyBorder="1" applyAlignment="1" applyProtection="1">
      <alignment horizontal="right" vertical="center"/>
      <protection/>
    </xf>
    <xf numFmtId="181" fontId="9" fillId="0" borderId="8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181" fontId="9" fillId="0" borderId="10" xfId="0" applyNumberFormat="1" applyFont="1" applyFill="1" applyBorder="1" applyAlignment="1" applyProtection="1">
      <alignment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82" fontId="9" fillId="0" borderId="4" xfId="0" applyNumberFormat="1" applyFont="1" applyFill="1" applyBorder="1" applyAlignment="1" applyProtection="1">
      <alignment vertical="center" readingOrder="2"/>
      <protection/>
    </xf>
    <xf numFmtId="181" fontId="12" fillId="0" borderId="10" xfId="0" applyNumberFormat="1" applyFont="1" applyFill="1" applyBorder="1" applyAlignment="1" applyProtection="1">
      <alignment horizontal="left" vertical="center"/>
      <protection locked="0"/>
    </xf>
    <xf numFmtId="181" fontId="12" fillId="0" borderId="10" xfId="0" applyNumberFormat="1" applyFont="1" applyFill="1" applyBorder="1" applyAlignment="1" applyProtection="1">
      <alignment horizontal="center" vertical="center"/>
      <protection/>
    </xf>
    <xf numFmtId="181" fontId="12" fillId="0" borderId="10" xfId="0" applyNumberFormat="1" applyFont="1" applyFill="1" applyBorder="1" applyAlignment="1" applyProtection="1">
      <alignment horizontal="center" vertical="center"/>
      <protection locked="0"/>
    </xf>
    <xf numFmtId="181" fontId="12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9" xfId="0" applyNumberFormat="1" applyFont="1" applyFill="1" applyBorder="1" applyAlignment="1" applyProtection="1">
      <alignment vertical="center"/>
      <protection/>
    </xf>
    <xf numFmtId="181" fontId="9" fillId="0" borderId="3" xfId="0" applyNumberFormat="1" applyFont="1" applyFill="1" applyBorder="1" applyAlignment="1" applyProtection="1">
      <alignment vertical="center" readingOrder="2"/>
      <protection/>
    </xf>
    <xf numFmtId="178" fontId="9" fillId="0" borderId="3" xfId="0" applyNumberFormat="1" applyFont="1" applyFill="1" applyBorder="1" applyAlignment="1" applyProtection="1">
      <alignment vertical="center" readingOrder="2"/>
      <protection/>
    </xf>
    <xf numFmtId="178" fontId="12" fillId="0" borderId="4" xfId="0" applyNumberFormat="1" applyFont="1" applyFill="1" applyBorder="1" applyAlignment="1" applyProtection="1">
      <alignment horizontal="right" vertical="center" readingOrder="2"/>
      <protection/>
    </xf>
    <xf numFmtId="178" fontId="9" fillId="0" borderId="4" xfId="0" applyNumberFormat="1" applyFont="1" applyFill="1" applyBorder="1" applyAlignment="1" applyProtection="1">
      <alignment vertical="center" readingOrder="2"/>
      <protection/>
    </xf>
    <xf numFmtId="181" fontId="12" fillId="0" borderId="4" xfId="0" applyNumberFormat="1" applyFont="1" applyFill="1" applyBorder="1" applyAlignment="1" applyProtection="1">
      <alignment horizontal="right" vertical="center"/>
      <protection/>
    </xf>
    <xf numFmtId="181" fontId="9" fillId="0" borderId="4" xfId="0" applyNumberFormat="1" applyFont="1" applyFill="1" applyBorder="1" applyAlignment="1" applyProtection="1">
      <alignment horizontal="right" vertical="center"/>
      <protection/>
    </xf>
    <xf numFmtId="43" fontId="0" fillId="0" borderId="0" xfId="0" applyNumberFormat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178" fontId="12" fillId="0" borderId="4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7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81" fontId="12" fillId="0" borderId="4" xfId="0" applyNumberFormat="1" applyFont="1" applyFill="1" applyBorder="1" applyAlignment="1" applyProtection="1">
      <alignment horizontal="right" vertical="center"/>
      <protection locked="0"/>
    </xf>
    <xf numFmtId="181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6" fillId="0" borderId="16" xfId="0" applyFont="1" applyBorder="1" applyAlignment="1" applyProtection="1">
      <alignment horizontal="distributed" vertical="center" indent="1"/>
      <protection/>
    </xf>
    <xf numFmtId="178" fontId="12" fillId="0" borderId="4" xfId="0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181" fontId="12" fillId="0" borderId="4" xfId="0" applyNumberFormat="1" applyFont="1" applyFill="1" applyBorder="1" applyAlignment="1" applyProtection="1">
      <alignment horizontal="right" vertical="center"/>
      <protection locked="0"/>
    </xf>
    <xf numFmtId="181" fontId="12" fillId="0" borderId="7" xfId="0" applyNumberFormat="1" applyFont="1" applyFill="1" applyBorder="1" applyAlignment="1" applyProtection="1">
      <alignment horizontal="right" vertical="center"/>
      <protection locked="0"/>
    </xf>
    <xf numFmtId="181" fontId="12" fillId="0" borderId="4" xfId="0" applyNumberFormat="1" applyFont="1" applyFill="1" applyBorder="1" applyAlignment="1" applyProtection="1">
      <alignment horizontal="right" vertical="center"/>
      <protection/>
    </xf>
    <xf numFmtId="181" fontId="12" fillId="0" borderId="7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center" indent="1"/>
      <protection/>
    </xf>
    <xf numFmtId="0" fontId="8" fillId="0" borderId="12" xfId="0" applyFont="1" applyBorder="1" applyAlignment="1" applyProtection="1">
      <alignment horizontal="left" vertical="top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181" fontId="9" fillId="0" borderId="5" xfId="0" applyNumberFormat="1" applyFont="1" applyFill="1" applyBorder="1" applyAlignment="1" applyProtection="1">
      <alignment horizontal="right" vertical="center"/>
      <protection/>
    </xf>
    <xf numFmtId="181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181" fontId="9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Fill="1" applyBorder="1" applyAlignment="1" applyProtection="1">
      <alignment horizontal="right" vertical="center"/>
      <protection locked="0"/>
    </xf>
    <xf numFmtId="181" fontId="9" fillId="0" borderId="4" xfId="0" applyNumberFormat="1" applyFont="1" applyFill="1" applyBorder="1" applyAlignment="1" applyProtection="1">
      <alignment horizontal="right" vertical="center"/>
      <protection locked="0"/>
    </xf>
    <xf numFmtId="181" fontId="9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4" xfId="0" applyFont="1" applyBorder="1" applyAlignment="1" applyProtection="1">
      <alignment horizontal="distributed" vertical="center" indent="1"/>
      <protection locked="0"/>
    </xf>
    <xf numFmtId="0" fontId="13" fillId="0" borderId="7" xfId="0" applyFont="1" applyBorder="1" applyAlignment="1" applyProtection="1">
      <alignment horizontal="distributed" vertical="center" inden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181" fontId="9" fillId="0" borderId="3" xfId="0" applyNumberFormat="1" applyFont="1" applyFill="1" applyBorder="1" applyAlignment="1" applyProtection="1">
      <alignment horizontal="right" vertical="center"/>
      <protection/>
    </xf>
    <xf numFmtId="181" fontId="9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distributed" vertical="center" indent="1"/>
      <protection/>
    </xf>
    <xf numFmtId="181" fontId="9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7" xfId="0" applyNumberFormat="1" applyFont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right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181" fontId="9" fillId="0" borderId="5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5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 locked="0"/>
    </xf>
    <xf numFmtId="181" fontId="9" fillId="0" borderId="7" xfId="0" applyNumberFormat="1" applyFont="1" applyBorder="1" applyAlignment="1" applyProtection="1">
      <alignment horizontal="right" vertical="center"/>
      <protection locked="0"/>
    </xf>
    <xf numFmtId="181" fontId="9" fillId="0" borderId="7" xfId="0" applyNumberFormat="1" applyFont="1" applyFill="1" applyBorder="1" applyAlignment="1" applyProtection="1">
      <alignment horizontal="right" vertical="center"/>
      <protection locked="0"/>
    </xf>
    <xf numFmtId="181" fontId="9" fillId="0" borderId="4" xfId="0" applyNumberFormat="1" applyFont="1" applyFill="1" applyBorder="1" applyAlignment="1" applyProtection="1">
      <alignment horizontal="right" vertical="center"/>
      <protection/>
    </xf>
    <xf numFmtId="181" fontId="9" fillId="0" borderId="7" xfId="0" applyNumberFormat="1" applyFont="1" applyFill="1" applyBorder="1" applyAlignment="1" applyProtection="1">
      <alignment horizontal="right" vertical="center"/>
      <protection/>
    </xf>
    <xf numFmtId="178" fontId="12" fillId="0" borderId="4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181" fontId="9" fillId="0" borderId="3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>
      <alignment vertical="center"/>
    </xf>
    <xf numFmtId="0" fontId="6" fillId="0" borderId="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7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18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6" fillId="0" borderId="24" xfId="0" applyFont="1" applyBorder="1" applyAlignment="1" applyProtection="1">
      <alignment horizontal="distributed" vertical="center" wrapText="1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115" zoomScaleSheetLayoutView="115" workbookViewId="0" topLeftCell="A3">
      <selection activeCell="H12" sqref="H12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90" t="s">
        <v>48</v>
      </c>
      <c r="B1" s="90"/>
      <c r="C1" s="90"/>
      <c r="D1" s="90"/>
      <c r="E1" s="90"/>
      <c r="F1" s="90"/>
      <c r="G1" s="90"/>
      <c r="H1" s="90"/>
    </row>
    <row r="2" spans="2:8" ht="17.25" customHeight="1">
      <c r="B2" s="92"/>
      <c r="C2" s="92"/>
      <c r="D2" s="92"/>
      <c r="E2" s="92"/>
      <c r="F2" s="92"/>
      <c r="G2" s="92"/>
      <c r="H2" s="92"/>
    </row>
    <row r="3" spans="2:8" ht="20.25" thickBot="1">
      <c r="B3" s="2"/>
      <c r="C3" s="94" t="s">
        <v>50</v>
      </c>
      <c r="D3" s="94"/>
      <c r="E3" s="94"/>
      <c r="F3" s="94"/>
      <c r="G3" s="94"/>
      <c r="H3" s="94"/>
    </row>
    <row r="4" spans="1:8" ht="18.75" customHeight="1">
      <c r="A4" s="75" t="s">
        <v>11</v>
      </c>
      <c r="B4" s="76"/>
      <c r="C4" s="91" t="s">
        <v>13</v>
      </c>
      <c r="D4" s="91"/>
      <c r="E4" s="91" t="s">
        <v>14</v>
      </c>
      <c r="F4" s="91"/>
      <c r="G4" s="91" t="s">
        <v>9</v>
      </c>
      <c r="H4" s="93"/>
    </row>
    <row r="5" spans="1:8" ht="18.75" customHeight="1">
      <c r="A5" s="77"/>
      <c r="B5" s="78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95" t="s">
        <v>20</v>
      </c>
      <c r="B6" s="96"/>
      <c r="C6" s="19">
        <f>SUM(C7:C9)</f>
        <v>5632306000</v>
      </c>
      <c r="D6" s="20">
        <v>100</v>
      </c>
      <c r="E6" s="19">
        <f>SUM(E7:E9)</f>
        <v>5728234221</v>
      </c>
      <c r="F6" s="20">
        <v>100</v>
      </c>
      <c r="G6" s="34">
        <f aca="true" t="shared" si="0" ref="G6:G13">E6-C6</f>
        <v>95928221</v>
      </c>
      <c r="H6" s="6">
        <f>G6/C6*100</f>
        <v>1.7031784317116292</v>
      </c>
    </row>
    <row r="7" spans="1:8" ht="17.25" customHeight="1">
      <c r="A7" s="28"/>
      <c r="B7" s="14" t="s">
        <v>36</v>
      </c>
      <c r="C7" s="36">
        <v>5595258000</v>
      </c>
      <c r="D7" s="23">
        <f>C7/C6*100</f>
        <v>99.34222323858114</v>
      </c>
      <c r="E7" s="21">
        <v>5666836465</v>
      </c>
      <c r="F7" s="23">
        <f>E7/E6*100</f>
        <v>98.9281556299686</v>
      </c>
      <c r="G7" s="33">
        <f t="shared" si="0"/>
        <v>71578465</v>
      </c>
      <c r="H7" s="25">
        <f>G7/C7*100</f>
        <v>1.279270142681535</v>
      </c>
    </row>
    <row r="8" spans="1:8" ht="17.25" customHeight="1">
      <c r="A8" s="28"/>
      <c r="B8" s="14" t="s">
        <v>37</v>
      </c>
      <c r="C8" s="36">
        <v>37048000</v>
      </c>
      <c r="D8" s="23">
        <f>C8/C7*100</f>
        <v>0.6621321125853357</v>
      </c>
      <c r="E8" s="21">
        <v>59134063</v>
      </c>
      <c r="F8" s="23">
        <f>E8/E6*100</f>
        <v>1.0323262059224376</v>
      </c>
      <c r="G8" s="33">
        <f t="shared" si="0"/>
        <v>22086063</v>
      </c>
      <c r="H8" s="25">
        <f>G8/C8*100</f>
        <v>59.61472414165407</v>
      </c>
    </row>
    <row r="9" spans="1:8" ht="17.25" customHeight="1">
      <c r="A9" s="28"/>
      <c r="B9" s="14" t="s">
        <v>38</v>
      </c>
      <c r="C9" s="36">
        <v>0</v>
      </c>
      <c r="D9" s="23">
        <v>0</v>
      </c>
      <c r="E9" s="21">
        <v>2263693</v>
      </c>
      <c r="F9" s="23">
        <f>E9/E6*100</f>
        <v>0.03951816410895325</v>
      </c>
      <c r="G9" s="33">
        <f t="shared" si="0"/>
        <v>2263693</v>
      </c>
      <c r="H9" s="7"/>
    </row>
    <row r="10" spans="1:8" ht="17.25" customHeight="1">
      <c r="A10" s="37" t="s">
        <v>21</v>
      </c>
      <c r="B10" s="38"/>
      <c r="C10" s="39">
        <f>SUM(C11:C12)</f>
        <v>5327143000</v>
      </c>
      <c r="D10" s="39">
        <f>C10/C6*100</f>
        <v>94.58191724668369</v>
      </c>
      <c r="E10" s="39">
        <f>SUM(E11:E12)</f>
        <v>5198300488</v>
      </c>
      <c r="F10" s="39">
        <f>E10/E6*100</f>
        <v>90.748741888779</v>
      </c>
      <c r="G10" s="40">
        <f t="shared" si="0"/>
        <v>-128842512</v>
      </c>
      <c r="H10" s="41">
        <f>ABS(G10/C10*100)</f>
        <v>2.4186043438293283</v>
      </c>
    </row>
    <row r="11" spans="1:8" ht="17.25" customHeight="1">
      <c r="A11" s="28"/>
      <c r="B11" s="14" t="s">
        <v>39</v>
      </c>
      <c r="C11" s="42">
        <v>5327143000</v>
      </c>
      <c r="D11" s="43">
        <f>C11/C6*100</f>
        <v>94.58191724668369</v>
      </c>
      <c r="E11" s="44">
        <v>5152379956</v>
      </c>
      <c r="F11" s="43">
        <f>E11/E6*100</f>
        <v>89.94708940341705</v>
      </c>
      <c r="G11" s="45">
        <f t="shared" si="0"/>
        <v>-174763044</v>
      </c>
      <c r="H11" s="25">
        <f>ABS(G11/C11*100)</f>
        <v>3.2806148436413287</v>
      </c>
    </row>
    <row r="12" spans="1:8" ht="17.25" customHeight="1">
      <c r="A12" s="28"/>
      <c r="B12" s="14" t="s">
        <v>40</v>
      </c>
      <c r="C12" s="42">
        <v>0</v>
      </c>
      <c r="D12" s="43">
        <v>0</v>
      </c>
      <c r="E12" s="44">
        <v>45920532</v>
      </c>
      <c r="F12" s="43">
        <f>E12/E6*100</f>
        <v>0.8016524853619459</v>
      </c>
      <c r="G12" s="45">
        <f t="shared" si="0"/>
        <v>45920532</v>
      </c>
      <c r="H12" s="41"/>
    </row>
    <row r="13" spans="1:8" ht="17.25" customHeight="1">
      <c r="A13" s="87" t="s">
        <v>22</v>
      </c>
      <c r="B13" s="88"/>
      <c r="C13" s="39">
        <f>C6-C10</f>
        <v>305163000</v>
      </c>
      <c r="D13" s="39">
        <f>C13/C6*100</f>
        <v>5.418082753316314</v>
      </c>
      <c r="E13" s="39">
        <f>E6-E10</f>
        <v>529933733</v>
      </c>
      <c r="F13" s="39">
        <f>E13/E6*100</f>
        <v>9.251258111221007</v>
      </c>
      <c r="G13" s="40">
        <f t="shared" si="0"/>
        <v>224770733</v>
      </c>
      <c r="H13" s="41">
        <f>G13/C13*100</f>
        <v>73.6559586188365</v>
      </c>
    </row>
    <row r="14" spans="1:8" ht="17.25" customHeight="1">
      <c r="A14" s="28"/>
      <c r="B14" s="14"/>
      <c r="C14" s="36"/>
      <c r="D14" s="23"/>
      <c r="E14" s="21"/>
      <c r="F14" s="23"/>
      <c r="G14" s="33"/>
      <c r="H14" s="29"/>
    </row>
    <row r="15" spans="1:8" ht="17.25" customHeight="1">
      <c r="A15" s="28"/>
      <c r="B15" s="14"/>
      <c r="C15" s="36"/>
      <c r="D15" s="23">
        <v>0</v>
      </c>
      <c r="E15" s="21"/>
      <c r="F15" s="23">
        <v>0</v>
      </c>
      <c r="G15" s="33">
        <v>0</v>
      </c>
      <c r="H15" s="29">
        <v>0</v>
      </c>
    </row>
    <row r="16" spans="1:8" ht="17.25" customHeight="1">
      <c r="A16" s="28"/>
      <c r="B16" s="14"/>
      <c r="C16" s="36"/>
      <c r="D16" s="23">
        <v>0</v>
      </c>
      <c r="E16" s="21"/>
      <c r="F16" s="23">
        <v>0</v>
      </c>
      <c r="G16" s="33">
        <v>0</v>
      </c>
      <c r="H16" s="29">
        <v>0</v>
      </c>
    </row>
    <row r="17" spans="1:8" ht="17.25" customHeight="1">
      <c r="A17" s="28"/>
      <c r="B17" s="14"/>
      <c r="C17" s="36"/>
      <c r="D17" s="23">
        <v>0</v>
      </c>
      <c r="E17" s="21"/>
      <c r="F17" s="23">
        <v>0</v>
      </c>
      <c r="G17" s="33">
        <v>0</v>
      </c>
      <c r="H17" s="29">
        <v>0</v>
      </c>
    </row>
    <row r="18" spans="1:8" ht="17.25" customHeight="1" thickBot="1">
      <c r="A18" s="73"/>
      <c r="B18" s="74"/>
      <c r="C18" s="18"/>
      <c r="D18" s="18"/>
      <c r="E18" s="18"/>
      <c r="F18" s="18"/>
      <c r="G18" s="35"/>
      <c r="H18" s="8"/>
    </row>
    <row r="19" spans="2:8" ht="16.5">
      <c r="B19" s="97"/>
      <c r="C19" s="97"/>
      <c r="D19" s="97"/>
      <c r="E19" s="97"/>
      <c r="F19" s="97"/>
      <c r="G19" s="97"/>
      <c r="H19" s="97"/>
    </row>
    <row r="20" spans="2:8" ht="16.5">
      <c r="B20" s="89"/>
      <c r="C20" s="89"/>
      <c r="D20" s="89"/>
      <c r="E20" s="89"/>
      <c r="F20" s="89"/>
      <c r="G20" s="89"/>
      <c r="H20" s="89"/>
    </row>
    <row r="23" spans="1:8" ht="27" customHeight="1">
      <c r="A23" s="90" t="s">
        <v>49</v>
      </c>
      <c r="B23" s="90"/>
      <c r="C23" s="90"/>
      <c r="D23" s="90"/>
      <c r="E23" s="90"/>
      <c r="F23" s="90"/>
      <c r="G23" s="90"/>
      <c r="H23" s="90"/>
    </row>
    <row r="24" spans="2:8" ht="17.25" customHeight="1">
      <c r="B24" s="92"/>
      <c r="C24" s="92"/>
      <c r="D24" s="92"/>
      <c r="E24" s="92"/>
      <c r="F24" s="92"/>
      <c r="G24" s="92"/>
      <c r="H24" s="92"/>
    </row>
    <row r="25" spans="2:8" ht="20.25" thickBot="1">
      <c r="B25" s="2"/>
      <c r="C25" s="94" t="s">
        <v>51</v>
      </c>
      <c r="D25" s="94"/>
      <c r="E25" s="94"/>
      <c r="F25" s="94"/>
      <c r="G25" s="94"/>
      <c r="H25" s="94"/>
    </row>
    <row r="26" spans="1:8" ht="18.75" customHeight="1">
      <c r="A26" s="75" t="s">
        <v>12</v>
      </c>
      <c r="B26" s="76"/>
      <c r="C26" s="91" t="s">
        <v>13</v>
      </c>
      <c r="D26" s="91"/>
      <c r="E26" s="91" t="s">
        <v>14</v>
      </c>
      <c r="F26" s="91"/>
      <c r="G26" s="91" t="s">
        <v>9</v>
      </c>
      <c r="H26" s="93"/>
    </row>
    <row r="27" spans="1:8" ht="18.75" customHeight="1">
      <c r="A27" s="77"/>
      <c r="B27" s="78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95" t="s">
        <v>15</v>
      </c>
      <c r="B28" s="96"/>
      <c r="C28" s="46">
        <f>SUM(C29:C30)</f>
        <v>7912430000</v>
      </c>
      <c r="D28" s="47">
        <v>100</v>
      </c>
      <c r="E28" s="46">
        <f>SUM(E29:E30)</f>
        <v>8628809855</v>
      </c>
      <c r="F28" s="47">
        <v>100</v>
      </c>
      <c r="G28" s="46">
        <f>E28-C28</f>
        <v>716379855</v>
      </c>
      <c r="H28" s="48">
        <f>G28/C28*100</f>
        <v>9.053853936148567</v>
      </c>
    </row>
    <row r="29" spans="1:9" ht="17.25" customHeight="1">
      <c r="A29" s="30"/>
      <c r="B29" s="15" t="s">
        <v>23</v>
      </c>
      <c r="C29" s="42">
        <v>305163000</v>
      </c>
      <c r="D29" s="43">
        <f>C29/C28*100</f>
        <v>3.8567544989339555</v>
      </c>
      <c r="E29" s="44">
        <v>529933733</v>
      </c>
      <c r="F29" s="43">
        <f>E29/E28*100</f>
        <v>6.141446409239482</v>
      </c>
      <c r="G29" s="43">
        <f>E29-C29</f>
        <v>224770733</v>
      </c>
      <c r="H29" s="49">
        <f>G29/C29*100</f>
        <v>73.6559586188365</v>
      </c>
      <c r="I29" s="11"/>
    </row>
    <row r="30" spans="1:8" ht="17.25" customHeight="1">
      <c r="A30" s="30"/>
      <c r="B30" s="14" t="s">
        <v>24</v>
      </c>
      <c r="C30" s="42">
        <v>7607267000</v>
      </c>
      <c r="D30" s="43">
        <f>C30/C28*100</f>
        <v>96.14324550106605</v>
      </c>
      <c r="E30" s="44">
        <v>8098876122</v>
      </c>
      <c r="F30" s="43">
        <f>E30/E28*100</f>
        <v>93.85855359076052</v>
      </c>
      <c r="G30" s="43">
        <f>E30-C30</f>
        <v>491609122</v>
      </c>
      <c r="H30" s="49">
        <f>G30/C30*100</f>
        <v>6.4623618705640276</v>
      </c>
    </row>
    <row r="31" spans="1:8" ht="17.25" customHeight="1">
      <c r="A31" s="87" t="s">
        <v>16</v>
      </c>
      <c r="B31" s="88"/>
      <c r="C31" s="39">
        <v>0</v>
      </c>
      <c r="D31" s="39">
        <v>0</v>
      </c>
      <c r="E31" s="39"/>
      <c r="F31" s="39">
        <f>E31/E28*100</f>
        <v>0</v>
      </c>
      <c r="G31" s="39">
        <f>E31-C31</f>
        <v>0</v>
      </c>
      <c r="H31" s="50">
        <v>0</v>
      </c>
    </row>
    <row r="32" spans="1:8" ht="17.25" customHeight="1">
      <c r="A32" s="87" t="s">
        <v>17</v>
      </c>
      <c r="B32" s="88"/>
      <c r="C32" s="39">
        <f>C28</f>
        <v>7912430000</v>
      </c>
      <c r="D32" s="39">
        <f>D28</f>
        <v>100</v>
      </c>
      <c r="E32" s="39">
        <f>E28-E31</f>
        <v>8628809855</v>
      </c>
      <c r="F32" s="39">
        <f>E32/E28*100</f>
        <v>100</v>
      </c>
      <c r="G32" s="39">
        <f>E32-C32</f>
        <v>716379855</v>
      </c>
      <c r="H32" s="50">
        <f>G32/C32*100</f>
        <v>9.053853936148567</v>
      </c>
    </row>
    <row r="33" spans="1:8" ht="17.25" customHeight="1">
      <c r="A33" s="31"/>
      <c r="B33" s="14"/>
      <c r="C33" s="36"/>
      <c r="D33" s="23">
        <v>0</v>
      </c>
      <c r="E33" s="21"/>
      <c r="F33" s="23">
        <v>0</v>
      </c>
      <c r="G33" s="23">
        <v>0</v>
      </c>
      <c r="H33" s="29">
        <v>0</v>
      </c>
    </row>
    <row r="34" spans="1:8" ht="17.25" customHeight="1">
      <c r="A34" s="31"/>
      <c r="B34" s="14"/>
      <c r="C34" s="36"/>
      <c r="D34" s="23">
        <v>0</v>
      </c>
      <c r="E34" s="21"/>
      <c r="F34" s="23">
        <v>0</v>
      </c>
      <c r="G34" s="23">
        <v>0</v>
      </c>
      <c r="H34" s="29">
        <v>0</v>
      </c>
    </row>
    <row r="35" spans="1:8" ht="17.25" customHeight="1">
      <c r="A35" s="87"/>
      <c r="B35" s="88"/>
      <c r="C35" s="22"/>
      <c r="D35" s="22"/>
      <c r="E35" s="22"/>
      <c r="F35" s="22"/>
      <c r="G35" s="22"/>
      <c r="H35" s="7"/>
    </row>
    <row r="36" spans="1:8" ht="17.25" customHeight="1">
      <c r="A36" s="87"/>
      <c r="B36" s="88"/>
      <c r="C36" s="22"/>
      <c r="D36" s="22"/>
      <c r="E36" s="22"/>
      <c r="F36" s="22"/>
      <c r="G36" s="22"/>
      <c r="H36" s="7"/>
    </row>
    <row r="37" spans="1:8" ht="17.25" customHeight="1">
      <c r="A37" s="12"/>
      <c r="B37" s="14"/>
      <c r="C37" s="24"/>
      <c r="D37" s="26"/>
      <c r="E37" s="24"/>
      <c r="F37" s="26"/>
      <c r="G37" s="26"/>
      <c r="H37" s="13"/>
    </row>
    <row r="38" spans="1:8" ht="17.25" customHeight="1">
      <c r="A38" s="12"/>
      <c r="B38" s="14"/>
      <c r="C38" s="24"/>
      <c r="D38" s="26"/>
      <c r="E38" s="24"/>
      <c r="F38" s="26"/>
      <c r="G38" s="26"/>
      <c r="H38" s="13"/>
    </row>
    <row r="39" spans="1:8" ht="17.25" customHeight="1">
      <c r="A39" s="87"/>
      <c r="B39" s="88"/>
      <c r="C39" s="22"/>
      <c r="D39" s="22"/>
      <c r="E39" s="22"/>
      <c r="F39" s="22"/>
      <c r="G39" s="22"/>
      <c r="H39" s="7"/>
    </row>
    <row r="40" spans="1:8" s="5" customFormat="1" ht="17.25" customHeight="1">
      <c r="A40" s="32"/>
      <c r="B40" s="14"/>
      <c r="C40" s="36"/>
      <c r="D40" s="23"/>
      <c r="E40" s="21"/>
      <c r="F40" s="23"/>
      <c r="G40" s="23"/>
      <c r="H40" s="29"/>
    </row>
    <row r="41" spans="1:8" ht="17.25" customHeight="1">
      <c r="A41" s="30"/>
      <c r="B41" s="14"/>
      <c r="C41" s="36"/>
      <c r="D41" s="23"/>
      <c r="E41" s="21"/>
      <c r="F41" s="23"/>
      <c r="G41" s="23"/>
      <c r="H41" s="29"/>
    </row>
    <row r="42" spans="1:8" ht="17.25" customHeight="1" thickBot="1">
      <c r="A42" s="73"/>
      <c r="B42" s="74"/>
      <c r="C42" s="18"/>
      <c r="D42" s="18"/>
      <c r="E42" s="18"/>
      <c r="F42" s="18"/>
      <c r="G42" s="18"/>
      <c r="H42" s="8"/>
    </row>
    <row r="43" spans="2:8" ht="16.5">
      <c r="B43" s="97"/>
      <c r="C43" s="97"/>
      <c r="D43" s="97"/>
      <c r="E43" s="97"/>
      <c r="F43" s="97"/>
      <c r="G43" s="97"/>
      <c r="H43" s="97"/>
    </row>
    <row r="44" spans="2:8" ht="16.5">
      <c r="B44" s="89"/>
      <c r="C44" s="89"/>
      <c r="D44" s="89"/>
      <c r="E44" s="89"/>
      <c r="F44" s="89"/>
      <c r="G44" s="89"/>
      <c r="H44" s="89"/>
    </row>
  </sheetData>
  <sheetProtection/>
  <mergeCells count="28"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  <mergeCell ref="G26:H26"/>
    <mergeCell ref="A28:B28"/>
    <mergeCell ref="A31:B31"/>
    <mergeCell ref="B43:H43"/>
    <mergeCell ref="A42:B42"/>
    <mergeCell ref="A36:B36"/>
    <mergeCell ref="A39:B39"/>
    <mergeCell ref="A35:B35"/>
    <mergeCell ref="A13:B13"/>
    <mergeCell ref="A32:B32"/>
    <mergeCell ref="B44:H44"/>
    <mergeCell ref="A1:H1"/>
    <mergeCell ref="C26:D26"/>
    <mergeCell ref="B24:H24"/>
    <mergeCell ref="G4:H4"/>
    <mergeCell ref="B2:H2"/>
    <mergeCell ref="C25:H25"/>
    <mergeCell ref="E26:F26"/>
  </mergeCells>
  <dataValidations count="1">
    <dataValidation type="decimal" operator="greaterThanOrEqual" allowBlank="1" showInputMessage="1" showErrorMessage="1" sqref="C14:F17 C6:F12">
      <formula1>0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workbookViewId="0" topLeftCell="A1">
      <selection activeCell="A1" sqref="A1"/>
    </sheetView>
  </sheetViews>
  <sheetFormatPr defaultColWidth="9.00390625" defaultRowHeight="16.5"/>
  <cols>
    <col min="1" max="1" width="1.25" style="0" customWidth="1"/>
    <col min="2" max="2" width="16.00390625" style="0" customWidth="1"/>
    <col min="3" max="3" width="9.25390625" style="0" customWidth="1"/>
    <col min="4" max="4" width="7.25390625" style="0" customWidth="1"/>
    <col min="5" max="5" width="6.625" style="0" customWidth="1"/>
    <col min="6" max="7" width="7.25390625" style="0" customWidth="1"/>
    <col min="8" max="8" width="9.625" style="0" customWidth="1"/>
    <col min="9" max="9" width="10.25390625" style="0" customWidth="1"/>
    <col min="10" max="10" width="4.25390625" style="0" customWidth="1"/>
    <col min="11" max="11" width="6.75390625" style="0" customWidth="1"/>
    <col min="12" max="12" width="17.75390625" style="0" bestFit="1" customWidth="1"/>
  </cols>
  <sheetData>
    <row r="1" spans="1:11" ht="27.75">
      <c r="A1" s="1"/>
      <c r="B1" s="90" t="s">
        <v>46</v>
      </c>
      <c r="C1" s="90"/>
      <c r="D1" s="90"/>
      <c r="E1" s="90"/>
      <c r="F1" s="90"/>
      <c r="G1" s="90"/>
      <c r="H1" s="90"/>
      <c r="I1" s="90"/>
      <c r="J1" s="90"/>
      <c r="K1" s="90"/>
    </row>
    <row r="2" spans="1:11" ht="27.75">
      <c r="A2" s="1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0.25" thickBot="1">
      <c r="A3" s="1"/>
      <c r="B3" s="2"/>
      <c r="C3" s="163" t="s">
        <v>52</v>
      </c>
      <c r="D3" s="164"/>
      <c r="E3" s="164"/>
      <c r="F3" s="164"/>
      <c r="G3" s="164"/>
      <c r="H3" s="164"/>
      <c r="I3" s="130" t="s">
        <v>0</v>
      </c>
      <c r="J3" s="130"/>
      <c r="K3" s="130"/>
    </row>
    <row r="4" spans="1:11" ht="16.5">
      <c r="A4" s="75" t="s">
        <v>12</v>
      </c>
      <c r="B4" s="75"/>
      <c r="C4" s="76"/>
      <c r="D4" s="165" t="s">
        <v>18</v>
      </c>
      <c r="E4" s="76"/>
      <c r="F4" s="165" t="s">
        <v>19</v>
      </c>
      <c r="G4" s="76"/>
      <c r="H4" s="93" t="s">
        <v>3</v>
      </c>
      <c r="I4" s="156"/>
      <c r="J4" s="156"/>
      <c r="K4" s="156"/>
    </row>
    <row r="5" spans="1:11" ht="16.5">
      <c r="A5" s="77"/>
      <c r="B5" s="77"/>
      <c r="C5" s="78"/>
      <c r="D5" s="166"/>
      <c r="E5" s="78"/>
      <c r="F5" s="166"/>
      <c r="G5" s="78"/>
      <c r="H5" s="157" t="s">
        <v>4</v>
      </c>
      <c r="I5" s="158"/>
      <c r="J5" s="159" t="s">
        <v>1</v>
      </c>
      <c r="K5" s="160"/>
    </row>
    <row r="6" spans="1:11" ht="14.25" customHeight="1">
      <c r="A6" s="152" t="s">
        <v>28</v>
      </c>
      <c r="B6" s="152"/>
      <c r="C6" s="153"/>
      <c r="D6" s="154"/>
      <c r="E6" s="155"/>
      <c r="F6" s="154"/>
      <c r="G6" s="155"/>
      <c r="H6" s="154"/>
      <c r="I6" s="155"/>
      <c r="J6" s="161"/>
      <c r="K6" s="162"/>
    </row>
    <row r="7" spans="1:11" ht="14.25" customHeight="1">
      <c r="A7" s="16"/>
      <c r="B7" s="150" t="s">
        <v>29</v>
      </c>
      <c r="C7" s="151"/>
      <c r="D7" s="83">
        <v>305163000</v>
      </c>
      <c r="E7" s="84"/>
      <c r="F7" s="83">
        <v>529933733</v>
      </c>
      <c r="G7" s="84"/>
      <c r="H7" s="85">
        <f>F7-D7</f>
        <v>224770733</v>
      </c>
      <c r="I7" s="86"/>
      <c r="J7" s="79">
        <f>H7/D7*100</f>
        <v>73.6559586188365</v>
      </c>
      <c r="K7" s="80"/>
    </row>
    <row r="8" spans="1:11" ht="14.25" customHeight="1">
      <c r="A8" s="16"/>
      <c r="B8" s="150" t="s">
        <v>30</v>
      </c>
      <c r="C8" s="151"/>
      <c r="D8" s="83"/>
      <c r="E8" s="84"/>
      <c r="F8" s="83">
        <v>4573839</v>
      </c>
      <c r="G8" s="84"/>
      <c r="H8" s="85">
        <f>F8-D8</f>
        <v>4573839</v>
      </c>
      <c r="I8" s="86"/>
      <c r="J8" s="79">
        <v>0</v>
      </c>
      <c r="K8" s="80">
        <v>0</v>
      </c>
    </row>
    <row r="9" spans="1:11" ht="14.25" customHeight="1">
      <c r="A9" s="16"/>
      <c r="B9" s="16" t="s">
        <v>31</v>
      </c>
      <c r="C9" s="17"/>
      <c r="D9" s="144">
        <f>SUM(D7:E8)</f>
        <v>305163000</v>
      </c>
      <c r="E9" s="145"/>
      <c r="F9" s="144">
        <f>SUM(F7:G8)</f>
        <v>534507572</v>
      </c>
      <c r="G9" s="145"/>
      <c r="H9" s="144">
        <f>F9-D9</f>
        <v>229344572</v>
      </c>
      <c r="I9" s="145"/>
      <c r="J9" s="148">
        <f>H9/D9*100</f>
        <v>75.15477695526653</v>
      </c>
      <c r="K9" s="149"/>
    </row>
    <row r="10" spans="1:11" ht="14.25" customHeight="1">
      <c r="A10" s="139" t="s">
        <v>55</v>
      </c>
      <c r="B10" s="139"/>
      <c r="C10" s="140"/>
      <c r="D10" s="144"/>
      <c r="E10" s="145"/>
      <c r="F10" s="144"/>
      <c r="G10" s="145"/>
      <c r="H10" s="144"/>
      <c r="I10" s="145"/>
      <c r="J10" s="148"/>
      <c r="K10" s="149"/>
    </row>
    <row r="11" spans="1:11" ht="14.25" customHeight="1">
      <c r="A11" s="16"/>
      <c r="B11" s="81" t="s">
        <v>41</v>
      </c>
      <c r="C11" s="82"/>
      <c r="D11" s="83">
        <v>0</v>
      </c>
      <c r="E11" s="84"/>
      <c r="F11" s="83">
        <v>609425</v>
      </c>
      <c r="G11" s="84"/>
      <c r="H11" s="85">
        <f>F11-D11</f>
        <v>609425</v>
      </c>
      <c r="I11" s="86"/>
      <c r="J11" s="79">
        <v>0</v>
      </c>
      <c r="K11" s="80">
        <v>0</v>
      </c>
    </row>
    <row r="12" spans="1:11" ht="14.25" customHeight="1">
      <c r="A12" s="16"/>
      <c r="B12" s="81" t="s">
        <v>53</v>
      </c>
      <c r="C12" s="82"/>
      <c r="D12" s="83"/>
      <c r="E12" s="84"/>
      <c r="F12" s="83">
        <v>-9808</v>
      </c>
      <c r="G12" s="84"/>
      <c r="H12" s="85">
        <f>F12-D12</f>
        <v>-9808</v>
      </c>
      <c r="I12" s="86"/>
      <c r="J12" s="79"/>
      <c r="K12" s="80"/>
    </row>
    <row r="13" spans="1:12" ht="14.25" customHeight="1">
      <c r="A13" s="16"/>
      <c r="B13" s="16" t="s">
        <v>56</v>
      </c>
      <c r="C13" s="17"/>
      <c r="D13" s="144"/>
      <c r="E13" s="145"/>
      <c r="F13" s="144">
        <f>SUM(F11:G12)</f>
        <v>599617</v>
      </c>
      <c r="G13" s="145"/>
      <c r="H13" s="144">
        <f>SUM(H11:I12)</f>
        <v>599617</v>
      </c>
      <c r="I13" s="145"/>
      <c r="J13" s="148"/>
      <c r="K13" s="149"/>
      <c r="L13" s="53"/>
    </row>
    <row r="14" spans="1:12" ht="14.25" customHeight="1">
      <c r="A14" s="139" t="s">
        <v>25</v>
      </c>
      <c r="B14" s="139"/>
      <c r="C14" s="140"/>
      <c r="D14" s="144">
        <f>D9</f>
        <v>305163000</v>
      </c>
      <c r="E14" s="145"/>
      <c r="F14" s="144">
        <f>F9+F13</f>
        <v>535107189</v>
      </c>
      <c r="G14" s="145"/>
      <c r="H14" s="144">
        <f>F14-D14</f>
        <v>229944189</v>
      </c>
      <c r="I14" s="145"/>
      <c r="J14" s="148">
        <f>H14/D14*100</f>
        <v>75.3512676831726</v>
      </c>
      <c r="K14" s="149"/>
      <c r="L14" s="53"/>
    </row>
    <row r="15" spans="1:11" ht="14.25" customHeight="1">
      <c r="A15" s="139" t="s">
        <v>26</v>
      </c>
      <c r="B15" s="139"/>
      <c r="C15" s="140"/>
      <c r="D15" s="110">
        <v>7342684000</v>
      </c>
      <c r="E15" s="143"/>
      <c r="F15" s="110">
        <v>7738200223</v>
      </c>
      <c r="G15" s="143"/>
      <c r="H15" s="144">
        <f>F15-D15</f>
        <v>395516223</v>
      </c>
      <c r="I15" s="145"/>
      <c r="J15" s="148">
        <f>H15/D15*100</f>
        <v>5.386534719456809</v>
      </c>
      <c r="K15" s="149"/>
    </row>
    <row r="16" spans="1:11" ht="14.25" customHeight="1">
      <c r="A16" s="139" t="s">
        <v>27</v>
      </c>
      <c r="B16" s="139"/>
      <c r="C16" s="140"/>
      <c r="D16" s="144">
        <f>SUM(D14:E15)</f>
        <v>7647847000</v>
      </c>
      <c r="E16" s="145"/>
      <c r="F16" s="144">
        <f>SUM(F14:G15)</f>
        <v>8273307412</v>
      </c>
      <c r="G16" s="145"/>
      <c r="H16" s="144">
        <f>F16-D16</f>
        <v>625460412</v>
      </c>
      <c r="I16" s="145"/>
      <c r="J16" s="148">
        <f>H16/D16*100</f>
        <v>8.178254768956544</v>
      </c>
      <c r="K16" s="149"/>
    </row>
    <row r="17" spans="1:11" ht="14.25" customHeight="1">
      <c r="A17" s="16"/>
      <c r="B17" s="81"/>
      <c r="C17" s="82"/>
      <c r="D17" s="70"/>
      <c r="E17" s="106"/>
      <c r="F17" s="70"/>
      <c r="G17" s="106"/>
      <c r="H17" s="107">
        <v>0</v>
      </c>
      <c r="I17" s="108"/>
      <c r="J17" s="146">
        <v>0</v>
      </c>
      <c r="K17" s="147">
        <v>0</v>
      </c>
    </row>
    <row r="18" spans="1:11" ht="14.25" customHeight="1">
      <c r="A18" s="16"/>
      <c r="B18" s="54"/>
      <c r="C18" s="55"/>
      <c r="D18" s="58"/>
      <c r="E18" s="59"/>
      <c r="F18" s="58"/>
      <c r="G18" s="59"/>
      <c r="H18" s="25"/>
      <c r="I18" s="60"/>
      <c r="J18" s="56"/>
      <c r="K18" s="57"/>
    </row>
    <row r="19" spans="1:11" ht="14.25" customHeight="1">
      <c r="A19" s="16"/>
      <c r="B19" s="54"/>
      <c r="C19" s="55"/>
      <c r="D19" s="58"/>
      <c r="E19" s="59"/>
      <c r="F19" s="58"/>
      <c r="G19" s="59"/>
      <c r="H19" s="25"/>
      <c r="I19" s="60"/>
      <c r="J19" s="56"/>
      <c r="K19" s="57"/>
    </row>
    <row r="20" spans="1:11" ht="14.25" customHeight="1">
      <c r="A20" s="16"/>
      <c r="B20" s="16"/>
      <c r="C20" s="17"/>
      <c r="D20" s="127">
        <v>0</v>
      </c>
      <c r="E20" s="128"/>
      <c r="F20" s="127">
        <v>0</v>
      </c>
      <c r="G20" s="128"/>
      <c r="H20" s="127">
        <v>0</v>
      </c>
      <c r="I20" s="128"/>
      <c r="J20" s="131">
        <v>0</v>
      </c>
      <c r="K20" s="132">
        <v>0</v>
      </c>
    </row>
    <row r="21" spans="1:11" ht="14.25" customHeight="1">
      <c r="A21" s="16"/>
      <c r="B21" s="16"/>
      <c r="C21" s="17"/>
      <c r="D21" s="61"/>
      <c r="E21" s="62"/>
      <c r="F21" s="61"/>
      <c r="G21" s="62"/>
      <c r="H21" s="61"/>
      <c r="I21" s="62"/>
      <c r="J21" s="63"/>
      <c r="K21" s="64"/>
    </row>
    <row r="22" spans="1:11" ht="14.25" customHeight="1">
      <c r="A22" s="16"/>
      <c r="B22" s="16"/>
      <c r="C22" s="17"/>
      <c r="D22" s="61"/>
      <c r="E22" s="62"/>
      <c r="F22" s="61"/>
      <c r="G22" s="62"/>
      <c r="H22" s="61"/>
      <c r="I22" s="62"/>
      <c r="J22" s="63"/>
      <c r="K22" s="64"/>
    </row>
    <row r="23" spans="1:11" ht="14.25" customHeight="1">
      <c r="A23" s="139"/>
      <c r="B23" s="139"/>
      <c r="C23" s="140"/>
      <c r="D23" s="127"/>
      <c r="E23" s="128"/>
      <c r="F23" s="127"/>
      <c r="G23" s="128"/>
      <c r="H23" s="127"/>
      <c r="I23" s="128"/>
      <c r="J23" s="131"/>
      <c r="K23" s="132"/>
    </row>
    <row r="24" spans="1:11" ht="14.25" customHeight="1">
      <c r="A24" s="139"/>
      <c r="B24" s="139"/>
      <c r="C24" s="140"/>
      <c r="D24" s="141"/>
      <c r="E24" s="142"/>
      <c r="F24" s="141"/>
      <c r="G24" s="142"/>
      <c r="H24" s="127"/>
      <c r="I24" s="128"/>
      <c r="J24" s="131"/>
      <c r="K24" s="132"/>
    </row>
    <row r="25" spans="1:11" ht="14.25" customHeight="1" thickBot="1">
      <c r="A25" s="133"/>
      <c r="B25" s="133"/>
      <c r="C25" s="134"/>
      <c r="D25" s="135"/>
      <c r="E25" s="136"/>
      <c r="F25" s="135"/>
      <c r="G25" s="136"/>
      <c r="H25" s="135"/>
      <c r="I25" s="136"/>
      <c r="J25" s="137"/>
      <c r="K25" s="138"/>
    </row>
    <row r="26" spans="1:11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7.75">
      <c r="A29" s="1"/>
      <c r="B29" s="90" t="s">
        <v>47</v>
      </c>
      <c r="C29" s="90"/>
      <c r="D29" s="90"/>
      <c r="E29" s="90"/>
      <c r="F29" s="90"/>
      <c r="G29" s="90"/>
      <c r="H29" s="90"/>
      <c r="I29" s="90"/>
      <c r="J29" s="90"/>
      <c r="K29" s="90"/>
    </row>
    <row r="30" spans="1:11" ht="17.25" customHeight="1">
      <c r="A30" s="1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1" ht="17.25" thickBot="1">
      <c r="A31" s="1"/>
      <c r="B31" s="1"/>
      <c r="C31" s="129" t="s">
        <v>54</v>
      </c>
      <c r="D31" s="129"/>
      <c r="E31" s="129"/>
      <c r="F31" s="129"/>
      <c r="G31" s="129"/>
      <c r="H31" s="129"/>
      <c r="I31" s="130" t="s">
        <v>0</v>
      </c>
      <c r="J31" s="130"/>
      <c r="K31" s="130"/>
    </row>
    <row r="32" spans="1:11" ht="16.5">
      <c r="A32" s="117" t="s">
        <v>5</v>
      </c>
      <c r="B32" s="124"/>
      <c r="C32" s="116" t="s">
        <v>6</v>
      </c>
      <c r="D32" s="124"/>
      <c r="E32" s="125" t="s">
        <v>7</v>
      </c>
      <c r="F32" s="126"/>
      <c r="G32" s="116" t="s">
        <v>8</v>
      </c>
      <c r="H32" s="124"/>
      <c r="I32" s="116" t="s">
        <v>2</v>
      </c>
      <c r="J32" s="117"/>
      <c r="K32" s="4" t="s">
        <v>7</v>
      </c>
    </row>
    <row r="33" spans="1:11" ht="19.5" customHeight="1">
      <c r="A33" s="118" t="s">
        <v>32</v>
      </c>
      <c r="B33" s="119"/>
      <c r="C33" s="120">
        <v>8633252438</v>
      </c>
      <c r="D33" s="121"/>
      <c r="E33" s="120">
        <f>IF(C$33&gt;0,(C33/C$33)*100,0)</f>
        <v>100</v>
      </c>
      <c r="F33" s="121">
        <f>IF(E$5&gt;0,(E33/E$28)*100,0)</f>
        <v>0</v>
      </c>
      <c r="G33" s="122" t="s">
        <v>34</v>
      </c>
      <c r="H33" s="119"/>
      <c r="I33" s="120">
        <v>4442583</v>
      </c>
      <c r="J33" s="123"/>
      <c r="K33" s="52">
        <f aca="true" t="shared" si="0" ref="K33:K44">IF(I$44&gt;0,(I33/I$44)*100,0)</f>
        <v>0.05145897252402339</v>
      </c>
    </row>
    <row r="34" spans="1:11" ht="19.5" customHeight="1">
      <c r="A34" s="104" t="s">
        <v>42</v>
      </c>
      <c r="B34" s="105"/>
      <c r="C34" s="83">
        <v>8573071381</v>
      </c>
      <c r="D34" s="84"/>
      <c r="E34" s="85">
        <f>IF(C$33&gt;0,(C34/C$33)*100,0)</f>
        <v>99.30291558792943</v>
      </c>
      <c r="F34" s="86">
        <f>IF(E$5&gt;0,(E34/E$28)*100,0)</f>
        <v>0</v>
      </c>
      <c r="G34" s="104" t="s">
        <v>44</v>
      </c>
      <c r="H34" s="105"/>
      <c r="I34" s="83">
        <v>4442583</v>
      </c>
      <c r="J34" s="109"/>
      <c r="K34" s="51">
        <f t="shared" si="0"/>
        <v>0.05145897252402339</v>
      </c>
    </row>
    <row r="35" spans="1:11" ht="19.5" customHeight="1">
      <c r="A35" s="104" t="s">
        <v>43</v>
      </c>
      <c r="B35" s="105"/>
      <c r="C35" s="83">
        <v>60181057</v>
      </c>
      <c r="D35" s="84"/>
      <c r="E35" s="85">
        <f aca="true" t="shared" si="1" ref="E35:E43">IF(C$33&gt;0,(C35/C$33)*100,0)</f>
        <v>0.6970844120705648</v>
      </c>
      <c r="F35" s="86">
        <f>IF(E$5&gt;0,(E35/E$28)*100,0)</f>
        <v>0</v>
      </c>
      <c r="G35" s="104"/>
      <c r="H35" s="105"/>
      <c r="I35" s="83"/>
      <c r="J35" s="109"/>
      <c r="K35" s="51">
        <f t="shared" si="0"/>
        <v>0</v>
      </c>
    </row>
    <row r="36" spans="1:11" ht="19.5" customHeight="1">
      <c r="A36" s="104"/>
      <c r="B36" s="105"/>
      <c r="C36" s="70"/>
      <c r="D36" s="106"/>
      <c r="E36" s="107">
        <f t="shared" si="1"/>
        <v>0</v>
      </c>
      <c r="F36" s="108">
        <f>IF(E$5&gt;0,(E36/E$28)*100,0)</f>
        <v>0</v>
      </c>
      <c r="G36" s="104"/>
      <c r="H36" s="105"/>
      <c r="I36" s="70"/>
      <c r="J36" s="71"/>
      <c r="K36" s="25"/>
    </row>
    <row r="37" spans="1:11" ht="19.5" customHeight="1">
      <c r="A37" s="104"/>
      <c r="B37" s="105"/>
      <c r="C37" s="70"/>
      <c r="D37" s="106"/>
      <c r="E37" s="107"/>
      <c r="F37" s="108"/>
      <c r="G37" s="114"/>
      <c r="H37" s="115"/>
      <c r="I37" s="70"/>
      <c r="J37" s="71"/>
      <c r="K37" s="25">
        <f t="shared" si="0"/>
        <v>0</v>
      </c>
    </row>
    <row r="38" spans="1:11" ht="19.5" customHeight="1">
      <c r="A38" s="104"/>
      <c r="B38" s="105"/>
      <c r="C38" s="70"/>
      <c r="D38" s="106"/>
      <c r="E38" s="107"/>
      <c r="F38" s="108"/>
      <c r="G38" s="112" t="s">
        <v>45</v>
      </c>
      <c r="H38" s="113"/>
      <c r="I38" s="110">
        <f>SUM(I39:I43)</f>
        <v>8628809855</v>
      </c>
      <c r="J38" s="111"/>
      <c r="K38" s="52">
        <f t="shared" si="0"/>
        <v>99.94854102747598</v>
      </c>
    </row>
    <row r="39" spans="1:11" ht="19.5" customHeight="1">
      <c r="A39" s="104"/>
      <c r="B39" s="105"/>
      <c r="C39" s="70"/>
      <c r="D39" s="106"/>
      <c r="E39" s="107">
        <f t="shared" si="1"/>
        <v>0</v>
      </c>
      <c r="F39" s="108">
        <f>IF(E$5&gt;0,(E39/E$28)*100,0)</f>
        <v>0</v>
      </c>
      <c r="G39" s="104" t="s">
        <v>57</v>
      </c>
      <c r="H39" s="105"/>
      <c r="I39" s="83">
        <v>8628809855</v>
      </c>
      <c r="J39" s="109"/>
      <c r="K39" s="51">
        <f t="shared" si="0"/>
        <v>99.94854102747598</v>
      </c>
    </row>
    <row r="40" spans="1:11" ht="19.5" customHeight="1">
      <c r="A40" s="104"/>
      <c r="B40" s="105"/>
      <c r="C40" s="70"/>
      <c r="D40" s="106"/>
      <c r="E40" s="107">
        <f t="shared" si="1"/>
        <v>0</v>
      </c>
      <c r="F40" s="108">
        <f>IF(E$5&gt;0,(E40/E$28)*100,0)</f>
        <v>0</v>
      </c>
      <c r="G40" s="104"/>
      <c r="H40" s="105"/>
      <c r="I40" s="83"/>
      <c r="J40" s="109"/>
      <c r="K40" s="51">
        <f t="shared" si="0"/>
        <v>0</v>
      </c>
    </row>
    <row r="41" spans="1:11" ht="19.5" customHeight="1">
      <c r="A41" s="67"/>
      <c r="B41" s="14"/>
      <c r="C41" s="58"/>
      <c r="D41" s="59"/>
      <c r="E41" s="25"/>
      <c r="F41" s="60"/>
      <c r="G41" s="67"/>
      <c r="H41" s="14"/>
      <c r="I41" s="65"/>
      <c r="J41" s="66"/>
      <c r="K41" s="51"/>
    </row>
    <row r="42" spans="1:11" ht="19.5" customHeight="1">
      <c r="A42" s="104"/>
      <c r="B42" s="105"/>
      <c r="C42" s="70"/>
      <c r="D42" s="106"/>
      <c r="E42" s="107">
        <f t="shared" si="1"/>
        <v>0</v>
      </c>
      <c r="F42" s="108">
        <f>IF(E$5&gt;0,(E42/E$28)*100,0)</f>
        <v>0</v>
      </c>
      <c r="G42" s="104"/>
      <c r="H42" s="105"/>
      <c r="I42" s="70"/>
      <c r="J42" s="71"/>
      <c r="K42" s="25"/>
    </row>
    <row r="43" spans="1:11" ht="19.5" customHeight="1">
      <c r="A43" s="104"/>
      <c r="B43" s="105"/>
      <c r="C43" s="70"/>
      <c r="D43" s="106"/>
      <c r="E43" s="107">
        <f t="shared" si="1"/>
        <v>0</v>
      </c>
      <c r="F43" s="108">
        <f>IF(E$5&gt;0,(E43/E$28)*100,0)</f>
        <v>0</v>
      </c>
      <c r="G43" s="104"/>
      <c r="H43" s="105"/>
      <c r="I43" s="70"/>
      <c r="J43" s="71"/>
      <c r="K43" s="25">
        <f t="shared" si="0"/>
        <v>0</v>
      </c>
    </row>
    <row r="44" spans="1:11" ht="19.5" customHeight="1" thickBot="1">
      <c r="A44" s="72" t="s">
        <v>33</v>
      </c>
      <c r="B44" s="98"/>
      <c r="C44" s="99">
        <f>SUM(C34:D43)</f>
        <v>8633252438</v>
      </c>
      <c r="D44" s="100"/>
      <c r="E44" s="99">
        <f>IF(C$33&gt;0,(C44/C$33)*100,0)</f>
        <v>100</v>
      </c>
      <c r="F44" s="100">
        <f>IF(E$5&gt;0,(E44/E$28)*100,0)</f>
        <v>0</v>
      </c>
      <c r="G44" s="101" t="s">
        <v>35</v>
      </c>
      <c r="H44" s="102"/>
      <c r="I44" s="99">
        <f>I33+I38</f>
        <v>8633252438</v>
      </c>
      <c r="J44" s="103"/>
      <c r="K44" s="27">
        <f t="shared" si="0"/>
        <v>100</v>
      </c>
    </row>
    <row r="45" spans="1:11" ht="16.5">
      <c r="A45" s="5"/>
      <c r="B45" s="68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6.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1" ht="16.5">
      <c r="A47" s="1"/>
      <c r="B47" s="68"/>
      <c r="C47" s="68"/>
      <c r="D47" s="68"/>
      <c r="E47" s="68"/>
      <c r="F47" s="68"/>
      <c r="G47" s="68"/>
      <c r="H47" s="68"/>
      <c r="I47" s="68"/>
      <c r="J47" s="68"/>
      <c r="K47" s="68"/>
    </row>
  </sheetData>
  <sheetProtection/>
  <mergeCells count="154">
    <mergeCell ref="A14:C14"/>
    <mergeCell ref="A15:C15"/>
    <mergeCell ref="A16:C16"/>
    <mergeCell ref="B1:K1"/>
    <mergeCell ref="B2:K2"/>
    <mergeCell ref="C3:H3"/>
    <mergeCell ref="I3:K3"/>
    <mergeCell ref="A4:C5"/>
    <mergeCell ref="D4:E5"/>
    <mergeCell ref="F4:G5"/>
    <mergeCell ref="H4:K4"/>
    <mergeCell ref="H5:I5"/>
    <mergeCell ref="J5:K5"/>
    <mergeCell ref="J6:K6"/>
    <mergeCell ref="J7:K7"/>
    <mergeCell ref="A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J8:K8"/>
    <mergeCell ref="D9:E9"/>
    <mergeCell ref="F9:G9"/>
    <mergeCell ref="H9:I9"/>
    <mergeCell ref="J9:K9"/>
    <mergeCell ref="J10:K10"/>
    <mergeCell ref="B11:C11"/>
    <mergeCell ref="D11:E11"/>
    <mergeCell ref="F11:G11"/>
    <mergeCell ref="H11:I11"/>
    <mergeCell ref="J11:K11"/>
    <mergeCell ref="A10:C10"/>
    <mergeCell ref="D10:E10"/>
    <mergeCell ref="F10:G10"/>
    <mergeCell ref="H10:I10"/>
    <mergeCell ref="J13:K13"/>
    <mergeCell ref="D14:E14"/>
    <mergeCell ref="F14:G14"/>
    <mergeCell ref="H14:I14"/>
    <mergeCell ref="J14:K14"/>
    <mergeCell ref="D13:E13"/>
    <mergeCell ref="F13:G13"/>
    <mergeCell ref="H13:I13"/>
    <mergeCell ref="D15:E15"/>
    <mergeCell ref="F15:G15"/>
    <mergeCell ref="H15:I15"/>
    <mergeCell ref="J17:K17"/>
    <mergeCell ref="J15:K15"/>
    <mergeCell ref="D16:E16"/>
    <mergeCell ref="F16:G16"/>
    <mergeCell ref="H16:I16"/>
    <mergeCell ref="J16:K16"/>
    <mergeCell ref="B17:C17"/>
    <mergeCell ref="D17:E17"/>
    <mergeCell ref="F17:G17"/>
    <mergeCell ref="H17:I17"/>
    <mergeCell ref="D20:E20"/>
    <mergeCell ref="F20:G20"/>
    <mergeCell ref="H20:I20"/>
    <mergeCell ref="J20:K20"/>
    <mergeCell ref="A23:C23"/>
    <mergeCell ref="D23:E23"/>
    <mergeCell ref="F23:G23"/>
    <mergeCell ref="H23:I23"/>
    <mergeCell ref="J23:K23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B29:K29"/>
    <mergeCell ref="B30:K30"/>
    <mergeCell ref="C31:H31"/>
    <mergeCell ref="I31:K31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4:J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6:J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8:J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A40:B40"/>
    <mergeCell ref="C40:D40"/>
    <mergeCell ref="E40:F40"/>
    <mergeCell ref="G40:H40"/>
    <mergeCell ref="A42:B42"/>
    <mergeCell ref="C42:D42"/>
    <mergeCell ref="E42:F42"/>
    <mergeCell ref="G42:H42"/>
    <mergeCell ref="C43:D43"/>
    <mergeCell ref="E43:F43"/>
    <mergeCell ref="G43:H43"/>
    <mergeCell ref="I40:J40"/>
    <mergeCell ref="I42:J42"/>
    <mergeCell ref="B45:K45"/>
    <mergeCell ref="B46:K46"/>
    <mergeCell ref="B47:K47"/>
    <mergeCell ref="I43:J43"/>
    <mergeCell ref="A44:B44"/>
    <mergeCell ref="C44:D44"/>
    <mergeCell ref="E44:F44"/>
    <mergeCell ref="G44:H44"/>
    <mergeCell ref="I44:J44"/>
    <mergeCell ref="A43:B43"/>
    <mergeCell ref="J12:K12"/>
    <mergeCell ref="B12:C12"/>
    <mergeCell ref="D12:E12"/>
    <mergeCell ref="F12:G12"/>
    <mergeCell ref="H12:I12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會計決算處基金會計科連宏櫻</cp:lastModifiedBy>
  <cp:lastPrinted>2013-03-31T06:30:41Z</cp:lastPrinted>
  <dcterms:created xsi:type="dcterms:W3CDTF">2011-04-19T02:39:36Z</dcterms:created>
  <dcterms:modified xsi:type="dcterms:W3CDTF">2013-04-07T07:08:05Z</dcterms:modified>
  <cp:category/>
  <cp:version/>
  <cp:contentType/>
  <cp:contentStatus/>
</cp:coreProperties>
</file>