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'現流表及平衡表'!$A$1:$K$44</definedName>
  </definedNames>
  <calcPr fullCalcOnLoad="1"/>
</workbook>
</file>

<file path=xl/sharedStrings.xml><?xml version="1.0" encoding="utf-8"?>
<sst xmlns="http://schemas.openxmlformats.org/spreadsheetml/2006/main" count="76" uniqueCount="58">
  <si>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</si>
  <si>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</si>
  <si>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</si>
  <si>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</si>
  <si>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</si>
  <si>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</si>
  <si>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</si>
  <si>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</si>
  <si>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</si>
  <si>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</si>
  <si>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</si>
  <si>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</si>
  <si>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</si>
  <si>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</si>
  <si>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</si>
  <si>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賸餘之部</t>
  </si>
  <si>
    <t>分配之部</t>
  </si>
  <si>
    <t>未分配賸餘</t>
  </si>
  <si>
    <t>本年度
預算數</t>
  </si>
  <si>
    <t>本年度
決算數</t>
  </si>
  <si>
    <t>總收入</t>
  </si>
  <si>
    <t>本期賸餘（短絀－）</t>
  </si>
  <si>
    <t>本期賸餘</t>
  </si>
  <si>
    <t>前期未分配賸餘</t>
  </si>
  <si>
    <t>現金及約當現金之淨增（淨減－）</t>
  </si>
  <si>
    <t>期初現金及約當現金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</si>
  <si>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</si>
  <si>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</si>
  <si>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</si>
  <si>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</si>
  <si>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投資活動之現金流量</t>
  </si>
  <si>
    <t xml:space="preserve">  投資活動之淨現金流入（流出－）</t>
  </si>
  <si>
    <t>資　產</t>
  </si>
  <si>
    <t>合                 計</t>
  </si>
  <si>
    <t>負　債</t>
  </si>
  <si>
    <t>合 　　計</t>
  </si>
  <si>
    <t>中央公教人員急難救助基金收支餘絀決算表</t>
  </si>
  <si>
    <t>業務收入</t>
  </si>
  <si>
    <t>業務外收入</t>
  </si>
  <si>
    <t>業務成本與費用</t>
  </si>
  <si>
    <t>中央公教人員急難救助基金餘絀撥補決算表</t>
  </si>
  <si>
    <t>減少投資、長期應收款、貸墊款及準備金</t>
  </si>
  <si>
    <t>中央公教人員急難救助基金現金流量決算表</t>
  </si>
  <si>
    <t>中央公教人員急難救助基金平衡表</t>
  </si>
  <si>
    <t>流動資產</t>
  </si>
  <si>
    <t>投資、長期應收款、貸墊款及準備金</t>
  </si>
  <si>
    <t>流動負債</t>
  </si>
  <si>
    <t>淨值</t>
  </si>
  <si>
    <t>基金</t>
  </si>
  <si>
    <t>公積</t>
  </si>
  <si>
    <t>累積餘絀</t>
  </si>
  <si>
    <t>總支出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</si>
  <si>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</si>
  <si>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</si>
  <si>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t>增加投資、長期應收款、貸墊款及準備金</t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</si>
  <si>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</si>
  <si>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其他資產</t>
  </si>
  <si>
    <t>期末現金及約當現金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</si>
</sst>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4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181" fontId="9" fillId="0" borderId="19" xfId="0" applyNumberFormat="1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33" fillId="0" borderId="0" xfId="0" applyFont="1" applyAlignment="1">
      <alignment vertical="center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distributed" vertical="center" wrapText="1" indent="1"/>
      <protection/>
    </xf>
    <xf numFmtId="0" fontId="6" fillId="0" borderId="21" xfId="0" applyFont="1" applyBorder="1" applyAlignment="1" applyProtection="1">
      <alignment horizontal="distributed" vertical="center" indent="1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top"/>
      <protection locked="0"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12" fillId="0" borderId="2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0" fillId="0" borderId="31" xfId="0" applyBorder="1" applyAlignment="1">
      <alignment vertical="center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3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9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4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4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29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181" fontId="9" fillId="0" borderId="2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6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9" xfId="0" applyFont="1" applyBorder="1" applyAlignment="1" applyProtection="1">
      <alignment horizontal="distributed" vertical="center" inden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79" t="s">
        <v>36</v>
      </c>
      <c r="B1" s="79"/>
      <c r="C1" s="79"/>
      <c r="D1" s="79"/>
      <c r="E1" s="79"/>
      <c r="F1" s="79"/>
      <c r="G1" s="79"/>
      <c r="H1" s="79"/>
    </row>
    <row r="2" spans="2:8" ht="17.25" customHeight="1">
      <c r="B2" s="85"/>
      <c r="C2" s="85"/>
      <c r="D2" s="85"/>
      <c r="E2" s="85"/>
      <c r="F2" s="85"/>
      <c r="G2" s="85"/>
      <c r="H2" s="85"/>
    </row>
    <row r="3" spans="2:8" ht="20.25" thickBot="1">
      <c r="B3" s="2"/>
      <c r="C3" s="72" t="s">
        <v>52</v>
      </c>
      <c r="D3" s="72"/>
      <c r="E3" s="72"/>
      <c r="F3" s="72"/>
      <c r="G3" s="72"/>
      <c r="H3" s="72"/>
    </row>
    <row r="4" spans="1:8" ht="18.75" customHeight="1">
      <c r="A4" s="73" t="s">
        <v>11</v>
      </c>
      <c r="B4" s="74"/>
      <c r="C4" s="80" t="s">
        <v>13</v>
      </c>
      <c r="D4" s="80"/>
      <c r="E4" s="80" t="s">
        <v>14</v>
      </c>
      <c r="F4" s="80"/>
      <c r="G4" s="80" t="s">
        <v>9</v>
      </c>
      <c r="H4" s="86"/>
    </row>
    <row r="5" spans="1:8" ht="18.75" customHeight="1">
      <c r="A5" s="75"/>
      <c r="B5" s="76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83" t="s">
        <v>20</v>
      </c>
      <c r="B6" s="84"/>
      <c r="C6" s="19">
        <f>SUM(C7:C8)</f>
        <v>4654000</v>
      </c>
      <c r="D6" s="20">
        <v>100</v>
      </c>
      <c r="E6" s="19">
        <f>SUM(E7:E8)</f>
        <v>4894264</v>
      </c>
      <c r="F6" s="20">
        <v>100</v>
      </c>
      <c r="G6" s="19">
        <f>SUM(G7:G8)</f>
        <v>240264</v>
      </c>
      <c r="H6" s="6">
        <f aca="true" t="shared" si="0" ref="H6:H11">G6/C6*100</f>
        <v>5.162526858616244</v>
      </c>
    </row>
    <row r="7" spans="1:8" ht="17.25" customHeight="1">
      <c r="A7" s="29"/>
      <c r="B7" s="14" t="s">
        <v>37</v>
      </c>
      <c r="C7" s="38">
        <v>2284000</v>
      </c>
      <c r="D7" s="23">
        <f>C7/$C$6*100</f>
        <v>49.076063601203266</v>
      </c>
      <c r="E7" s="21">
        <v>1585720</v>
      </c>
      <c r="F7" s="23">
        <f>E7/$E$6*100</f>
        <v>32.39955997469691</v>
      </c>
      <c r="G7" s="34">
        <f>E7-C7</f>
        <v>-698280</v>
      </c>
      <c r="H7" s="13">
        <f t="shared" si="0"/>
        <v>-30.572679509632223</v>
      </c>
    </row>
    <row r="8" spans="1:8" ht="17.25" customHeight="1">
      <c r="A8" s="29"/>
      <c r="B8" s="14" t="s">
        <v>38</v>
      </c>
      <c r="C8" s="38">
        <v>2370000</v>
      </c>
      <c r="D8" s="23">
        <f>C8/$C$6*100</f>
        <v>50.923936398796734</v>
      </c>
      <c r="E8" s="21">
        <v>3308544</v>
      </c>
      <c r="F8" s="40">
        <f>E8/$E$6*100</f>
        <v>67.60044002530309</v>
      </c>
      <c r="G8" s="34">
        <f>E8-C8</f>
        <v>938544</v>
      </c>
      <c r="H8" s="13">
        <f t="shared" si="0"/>
        <v>39.601012658227845</v>
      </c>
    </row>
    <row r="9" spans="1:8" ht="17.25" customHeight="1">
      <c r="A9" s="87" t="s">
        <v>51</v>
      </c>
      <c r="B9" s="88"/>
      <c r="C9" s="22">
        <f>C10</f>
        <v>1779000</v>
      </c>
      <c r="D9" s="39">
        <f>C9/$C$6*100</f>
        <v>38.22518263859046</v>
      </c>
      <c r="E9" s="22">
        <f>E10</f>
        <v>958119</v>
      </c>
      <c r="F9" s="39">
        <f>E9/$E$6*100</f>
        <v>19.576365312537288</v>
      </c>
      <c r="G9" s="22">
        <f>G10</f>
        <v>-820881</v>
      </c>
      <c r="H9" s="7">
        <f t="shared" si="0"/>
        <v>-46.14283305227656</v>
      </c>
    </row>
    <row r="10" spans="1:8" ht="17.25" customHeight="1">
      <c r="A10" s="29"/>
      <c r="B10" s="14" t="s">
        <v>39</v>
      </c>
      <c r="C10" s="38">
        <v>1779000</v>
      </c>
      <c r="D10" s="23">
        <f>C10/$C$6*100</f>
        <v>38.22518263859046</v>
      </c>
      <c r="E10" s="21">
        <v>958119</v>
      </c>
      <c r="F10" s="23">
        <f>E10/$E$6*100</f>
        <v>19.576365312537288</v>
      </c>
      <c r="G10" s="34">
        <f>E10-C10</f>
        <v>-820881</v>
      </c>
      <c r="H10" s="13">
        <f t="shared" si="0"/>
        <v>-46.14283305227656</v>
      </c>
    </row>
    <row r="11" spans="1:8" ht="17.25" customHeight="1">
      <c r="A11" s="87" t="s">
        <v>21</v>
      </c>
      <c r="B11" s="88"/>
      <c r="C11" s="22">
        <f>C6-C9</f>
        <v>2875000</v>
      </c>
      <c r="D11" s="39">
        <f>C11/$C$6*100</f>
        <v>61.77481736140954</v>
      </c>
      <c r="E11" s="22">
        <f>E6-E9</f>
        <v>3936145</v>
      </c>
      <c r="F11" s="39">
        <f>E11/$E$6*100</f>
        <v>80.42363468746271</v>
      </c>
      <c r="G11" s="22">
        <f>G6-G9</f>
        <v>1061145</v>
      </c>
      <c r="H11" s="7">
        <f t="shared" si="0"/>
        <v>36.90939130434783</v>
      </c>
    </row>
    <row r="12" spans="1:8" ht="17.25" customHeight="1">
      <c r="A12" s="87"/>
      <c r="B12" s="88"/>
      <c r="C12" s="22"/>
      <c r="D12" s="22"/>
      <c r="E12" s="22"/>
      <c r="F12" s="22"/>
      <c r="G12" s="36"/>
      <c r="H12" s="7"/>
    </row>
    <row r="13" spans="1:8" ht="17.25" customHeight="1">
      <c r="A13" s="29"/>
      <c r="B13" s="14"/>
      <c r="C13" s="38"/>
      <c r="D13" s="23"/>
      <c r="E13" s="21"/>
      <c r="F13" s="23"/>
      <c r="G13" s="34"/>
      <c r="H13" s="30"/>
    </row>
    <row r="14" spans="1:8" ht="17.25" customHeight="1">
      <c r="A14" s="29"/>
      <c r="B14" s="14"/>
      <c r="C14" s="38"/>
      <c r="D14" s="23">
        <v>0</v>
      </c>
      <c r="E14" s="21"/>
      <c r="F14" s="23">
        <v>0</v>
      </c>
      <c r="G14" s="34">
        <v>0</v>
      </c>
      <c r="H14" s="30">
        <v>0</v>
      </c>
    </row>
    <row r="15" spans="1:8" ht="17.25" customHeight="1">
      <c r="A15" s="29"/>
      <c r="B15" s="14"/>
      <c r="C15" s="38"/>
      <c r="D15" s="23">
        <v>0</v>
      </c>
      <c r="E15" s="21"/>
      <c r="F15" s="23">
        <v>0</v>
      </c>
      <c r="G15" s="34">
        <v>0</v>
      </c>
      <c r="H15" s="30">
        <v>0</v>
      </c>
    </row>
    <row r="16" spans="1:8" ht="17.25" customHeight="1">
      <c r="A16" s="29"/>
      <c r="B16" s="14"/>
      <c r="C16" s="38"/>
      <c r="D16" s="23">
        <v>0</v>
      </c>
      <c r="E16" s="21"/>
      <c r="F16" s="23">
        <v>0</v>
      </c>
      <c r="G16" s="34">
        <v>0</v>
      </c>
      <c r="H16" s="30">
        <v>0</v>
      </c>
    </row>
    <row r="17" spans="1:8" ht="17.25" customHeight="1">
      <c r="A17" s="29"/>
      <c r="B17" s="14"/>
      <c r="C17" s="38"/>
      <c r="D17" s="23">
        <v>0</v>
      </c>
      <c r="E17" s="21"/>
      <c r="F17" s="23">
        <v>0</v>
      </c>
      <c r="G17" s="34">
        <v>0</v>
      </c>
      <c r="H17" s="30">
        <v>0</v>
      </c>
    </row>
    <row r="18" spans="1:8" ht="17.25" customHeight="1" thickBot="1">
      <c r="A18" s="77"/>
      <c r="B18" s="78"/>
      <c r="C18" s="18"/>
      <c r="D18" s="18"/>
      <c r="E18" s="18"/>
      <c r="F18" s="18"/>
      <c r="G18" s="37"/>
      <c r="H18" s="8"/>
    </row>
    <row r="19" spans="2:8" ht="16.5">
      <c r="B19" s="81"/>
      <c r="C19" s="81"/>
      <c r="D19" s="81"/>
      <c r="E19" s="81"/>
      <c r="F19" s="81"/>
      <c r="G19" s="81"/>
      <c r="H19" s="81"/>
    </row>
    <row r="20" spans="2:8" ht="16.5">
      <c r="B20" s="82"/>
      <c r="C20" s="82"/>
      <c r="D20" s="82"/>
      <c r="E20" s="82"/>
      <c r="F20" s="82"/>
      <c r="G20" s="82"/>
      <c r="H20" s="82"/>
    </row>
    <row r="23" spans="1:8" ht="27" customHeight="1">
      <c r="A23" s="79" t="s">
        <v>40</v>
      </c>
      <c r="B23" s="79"/>
      <c r="C23" s="79"/>
      <c r="D23" s="79"/>
      <c r="E23" s="79"/>
      <c r="F23" s="79"/>
      <c r="G23" s="79"/>
      <c r="H23" s="79"/>
    </row>
    <row r="24" spans="2:8" ht="17.25" customHeight="1">
      <c r="B24" s="85"/>
      <c r="C24" s="85"/>
      <c r="D24" s="85"/>
      <c r="E24" s="85"/>
      <c r="F24" s="85"/>
      <c r="G24" s="85"/>
      <c r="H24" s="85"/>
    </row>
    <row r="25" spans="2:8" ht="20.25" thickBot="1">
      <c r="B25" s="2"/>
      <c r="C25" s="72" t="s">
        <v>52</v>
      </c>
      <c r="D25" s="72"/>
      <c r="E25" s="72"/>
      <c r="F25" s="72"/>
      <c r="G25" s="72"/>
      <c r="H25" s="72"/>
    </row>
    <row r="26" spans="1:8" ht="18.75" customHeight="1">
      <c r="A26" s="73" t="s">
        <v>12</v>
      </c>
      <c r="B26" s="74"/>
      <c r="C26" s="80" t="s">
        <v>13</v>
      </c>
      <c r="D26" s="80"/>
      <c r="E26" s="80" t="s">
        <v>14</v>
      </c>
      <c r="F26" s="80"/>
      <c r="G26" s="80" t="s">
        <v>9</v>
      </c>
      <c r="H26" s="86"/>
    </row>
    <row r="27" spans="1:8" ht="18.75" customHeight="1">
      <c r="A27" s="75"/>
      <c r="B27" s="76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83" t="s">
        <v>15</v>
      </c>
      <c r="B28" s="84"/>
      <c r="C28" s="19">
        <f>SUM(C29:C30)</f>
        <v>363379000</v>
      </c>
      <c r="D28" s="20">
        <f>C28/$C$28*100</f>
        <v>100</v>
      </c>
      <c r="E28" s="19">
        <f>SUM(E29:E30)</f>
        <v>367135670.45</v>
      </c>
      <c r="F28" s="20">
        <f>E28/$E$28*100</f>
        <v>100</v>
      </c>
      <c r="G28" s="19">
        <f>SUM(G29:G30)</f>
        <v>3756670.449999988</v>
      </c>
      <c r="H28" s="6">
        <f>G28/$C$28*100</f>
        <v>1.033816057064384</v>
      </c>
    </row>
    <row r="29" spans="1:9" ht="17.25" customHeight="1">
      <c r="A29" s="31"/>
      <c r="B29" s="15" t="s">
        <v>22</v>
      </c>
      <c r="C29" s="38">
        <v>2875000</v>
      </c>
      <c r="D29" s="23">
        <f>C29/$C$28*100</f>
        <v>0.7911849611562584</v>
      </c>
      <c r="E29" s="21">
        <v>3936145</v>
      </c>
      <c r="F29" s="23">
        <f>E29/$E$28*100</f>
        <v>1.0721227373998956</v>
      </c>
      <c r="G29" s="23">
        <f>E29-C29</f>
        <v>1061145</v>
      </c>
      <c r="H29" s="30">
        <f>G29/C29*100</f>
        <v>36.90939130434783</v>
      </c>
      <c r="I29" s="11"/>
    </row>
    <row r="30" spans="1:8" ht="17.25" customHeight="1">
      <c r="A30" s="31"/>
      <c r="B30" s="14" t="s">
        <v>23</v>
      </c>
      <c r="C30" s="38">
        <v>360504000</v>
      </c>
      <c r="D30" s="23">
        <f>C30/$C$28*100</f>
        <v>99.20881503884374</v>
      </c>
      <c r="E30" s="21">
        <v>363199525.45</v>
      </c>
      <c r="F30" s="23">
        <f>E30/$E$28*100</f>
        <v>98.9278772626001</v>
      </c>
      <c r="G30" s="23">
        <f>E30-C30</f>
        <v>2695525.449999988</v>
      </c>
      <c r="H30" s="30">
        <f>G30/C30*100</f>
        <v>0.747710275059358</v>
      </c>
    </row>
    <row r="31" spans="1:8" ht="17.25" customHeight="1">
      <c r="A31" s="87" t="s">
        <v>16</v>
      </c>
      <c r="B31" s="88"/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7">
        <v>0</v>
      </c>
    </row>
    <row r="32" spans="1:8" ht="17.25" customHeight="1">
      <c r="A32" s="87" t="s">
        <v>17</v>
      </c>
      <c r="B32" s="88"/>
      <c r="C32" s="22">
        <f>C28</f>
        <v>363379000</v>
      </c>
      <c r="D32" s="22">
        <v>100</v>
      </c>
      <c r="E32" s="22">
        <f>E28</f>
        <v>367135670.45</v>
      </c>
      <c r="F32" s="22">
        <v>100</v>
      </c>
      <c r="G32" s="22">
        <f>G28</f>
        <v>3756670.449999988</v>
      </c>
      <c r="H32" s="7">
        <f>G32/C32*100</f>
        <v>1.033816057064384</v>
      </c>
    </row>
    <row r="33" spans="1:8" ht="17.25" customHeight="1">
      <c r="A33" s="32"/>
      <c r="B33" s="14"/>
      <c r="C33" s="38"/>
      <c r="D33" s="23">
        <v>0</v>
      </c>
      <c r="E33" s="21"/>
      <c r="F33" s="23">
        <v>0</v>
      </c>
      <c r="G33" s="23">
        <v>0</v>
      </c>
      <c r="H33" s="30">
        <v>0</v>
      </c>
    </row>
    <row r="34" spans="1:8" ht="17.25" customHeight="1">
      <c r="A34" s="32"/>
      <c r="B34" s="14"/>
      <c r="C34" s="38"/>
      <c r="D34" s="23">
        <v>0</v>
      </c>
      <c r="E34" s="21"/>
      <c r="F34" s="23">
        <v>0</v>
      </c>
      <c r="G34" s="23">
        <v>0</v>
      </c>
      <c r="H34" s="30">
        <v>0</v>
      </c>
    </row>
    <row r="35" spans="1:8" ht="17.25" customHeight="1">
      <c r="A35" s="87"/>
      <c r="B35" s="88"/>
      <c r="C35" s="22"/>
      <c r="D35" s="22"/>
      <c r="E35" s="22"/>
      <c r="F35" s="22"/>
      <c r="G35" s="22"/>
      <c r="H35" s="7"/>
    </row>
    <row r="36" spans="1:8" ht="17.25" customHeight="1">
      <c r="A36" s="87"/>
      <c r="B36" s="88"/>
      <c r="C36" s="22"/>
      <c r="D36" s="22"/>
      <c r="E36" s="22"/>
      <c r="F36" s="22"/>
      <c r="G36" s="22"/>
      <c r="H36" s="7"/>
    </row>
    <row r="37" spans="1:8" ht="17.25" customHeight="1">
      <c r="A37" s="12"/>
      <c r="B37" s="14"/>
      <c r="C37" s="24"/>
      <c r="D37" s="26"/>
      <c r="E37" s="24"/>
      <c r="F37" s="26"/>
      <c r="G37" s="26"/>
      <c r="H37" s="13"/>
    </row>
    <row r="38" spans="1:8" ht="17.25" customHeight="1">
      <c r="A38" s="12"/>
      <c r="B38" s="14"/>
      <c r="C38" s="24"/>
      <c r="D38" s="26"/>
      <c r="E38" s="24"/>
      <c r="F38" s="26"/>
      <c r="G38" s="26"/>
      <c r="H38" s="13"/>
    </row>
    <row r="39" spans="1:8" ht="17.25" customHeight="1">
      <c r="A39" s="87"/>
      <c r="B39" s="88"/>
      <c r="C39" s="22"/>
      <c r="D39" s="22"/>
      <c r="E39" s="22"/>
      <c r="F39" s="22"/>
      <c r="G39" s="22"/>
      <c r="H39" s="7"/>
    </row>
    <row r="40" spans="1:8" s="5" customFormat="1" ht="17.25" customHeight="1">
      <c r="A40" s="33"/>
      <c r="B40" s="14"/>
      <c r="C40" s="38"/>
      <c r="D40" s="23"/>
      <c r="E40" s="21"/>
      <c r="F40" s="23"/>
      <c r="G40" s="23"/>
      <c r="H40" s="30"/>
    </row>
    <row r="41" spans="1:8" ht="17.25" customHeight="1">
      <c r="A41" s="31"/>
      <c r="B41" s="14"/>
      <c r="C41" s="38"/>
      <c r="D41" s="23"/>
      <c r="E41" s="21"/>
      <c r="F41" s="23"/>
      <c r="G41" s="23"/>
      <c r="H41" s="30"/>
    </row>
    <row r="42" spans="1:8" ht="17.25" customHeight="1">
      <c r="A42" s="31"/>
      <c r="B42" s="14"/>
      <c r="C42" s="38"/>
      <c r="D42" s="23"/>
      <c r="E42" s="21"/>
      <c r="F42" s="23"/>
      <c r="G42" s="23"/>
      <c r="H42" s="30"/>
    </row>
    <row r="43" spans="1:8" ht="17.25" customHeight="1" thickBot="1">
      <c r="A43" s="77"/>
      <c r="B43" s="78"/>
      <c r="C43" s="18"/>
      <c r="D43" s="18"/>
      <c r="E43" s="18"/>
      <c r="F43" s="18"/>
      <c r="G43" s="18"/>
      <c r="H43" s="8"/>
    </row>
    <row r="44" spans="2:8" ht="16.5">
      <c r="B44" s="81"/>
      <c r="C44" s="81"/>
      <c r="D44" s="81"/>
      <c r="E44" s="81"/>
      <c r="F44" s="81"/>
      <c r="G44" s="81"/>
      <c r="H44" s="81"/>
    </row>
    <row r="45" spans="2:8" ht="16.5">
      <c r="B45" s="82"/>
      <c r="C45" s="82"/>
      <c r="D45" s="82"/>
      <c r="E45" s="82"/>
      <c r="F45" s="82"/>
      <c r="G45" s="82"/>
      <c r="H45" s="82"/>
    </row>
  </sheetData>
  <sheetProtection/>
  <mergeCells count="30">
    <mergeCell ref="A9:B9"/>
    <mergeCell ref="A11:B11"/>
    <mergeCell ref="A32:B32"/>
    <mergeCell ref="B44:H44"/>
    <mergeCell ref="A28:B28"/>
    <mergeCell ref="A31:B31"/>
    <mergeCell ref="A43:B43"/>
    <mergeCell ref="A36:B36"/>
    <mergeCell ref="A39:B39"/>
    <mergeCell ref="A35:B35"/>
    <mergeCell ref="B45:H45"/>
    <mergeCell ref="A1:H1"/>
    <mergeCell ref="C26:D26"/>
    <mergeCell ref="B24:H24"/>
    <mergeCell ref="G4:H4"/>
    <mergeCell ref="B2:H2"/>
    <mergeCell ref="C25:H25"/>
    <mergeCell ref="E26:F26"/>
    <mergeCell ref="G26:H26"/>
    <mergeCell ref="A12:B12"/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</mergeCells>
  <dataValidations count="1">
    <dataValidation type="decimal" operator="greaterThanOrEqual" allowBlank="1" showInputMessage="1" showErrorMessage="1" sqref="C12:F17 D11 C6:E10 F6:F11 G6 G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79" t="s">
        <v>42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17.25" customHeight="1"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2:11" ht="20.25" thickBot="1">
      <c r="B3" s="2"/>
      <c r="C3" s="119" t="s">
        <v>53</v>
      </c>
      <c r="D3" s="120"/>
      <c r="E3" s="120"/>
      <c r="F3" s="120"/>
      <c r="G3" s="120"/>
      <c r="H3" s="120"/>
      <c r="I3" s="121" t="s">
        <v>0</v>
      </c>
      <c r="J3" s="121"/>
      <c r="K3" s="121"/>
    </row>
    <row r="4" spans="1:11" ht="18.75" customHeight="1">
      <c r="A4" s="73" t="s">
        <v>12</v>
      </c>
      <c r="B4" s="73"/>
      <c r="C4" s="74"/>
      <c r="D4" s="61" t="s">
        <v>18</v>
      </c>
      <c r="E4" s="74"/>
      <c r="F4" s="61" t="s">
        <v>19</v>
      </c>
      <c r="G4" s="74"/>
      <c r="H4" s="86" t="s">
        <v>3</v>
      </c>
      <c r="I4" s="89"/>
      <c r="J4" s="89"/>
      <c r="K4" s="89"/>
    </row>
    <row r="5" spans="1:11" ht="18.75" customHeight="1">
      <c r="A5" s="75"/>
      <c r="B5" s="75"/>
      <c r="C5" s="76"/>
      <c r="D5" s="62"/>
      <c r="E5" s="76"/>
      <c r="F5" s="62"/>
      <c r="G5" s="76"/>
      <c r="H5" s="101" t="s">
        <v>4</v>
      </c>
      <c r="I5" s="102"/>
      <c r="J5" s="105" t="s">
        <v>1</v>
      </c>
      <c r="K5" s="106"/>
    </row>
    <row r="6" spans="1:11" ht="14.25" customHeight="1">
      <c r="A6" s="68" t="s">
        <v>26</v>
      </c>
      <c r="B6" s="68"/>
      <c r="C6" s="69"/>
      <c r="D6" s="63"/>
      <c r="E6" s="64"/>
      <c r="F6" s="63"/>
      <c r="G6" s="64"/>
      <c r="H6" s="63"/>
      <c r="I6" s="64"/>
      <c r="J6" s="107"/>
      <c r="K6" s="108"/>
    </row>
    <row r="7" spans="1:11" ht="14.25" customHeight="1">
      <c r="A7" s="16"/>
      <c r="B7" s="66" t="s">
        <v>27</v>
      </c>
      <c r="C7" s="67"/>
      <c r="D7" s="92">
        <v>2875000</v>
      </c>
      <c r="E7" s="60"/>
      <c r="F7" s="92">
        <v>3936145</v>
      </c>
      <c r="G7" s="60"/>
      <c r="H7" s="95">
        <f>F7-D7</f>
        <v>1061145</v>
      </c>
      <c r="I7" s="96"/>
      <c r="J7" s="124">
        <f>H7/D7*100</f>
        <v>36.90939130434783</v>
      </c>
      <c r="K7" s="125">
        <v>0.0026837824755419825</v>
      </c>
    </row>
    <row r="8" spans="1:11" ht="14.25" customHeight="1">
      <c r="A8" s="16"/>
      <c r="B8" s="66" t="s">
        <v>28</v>
      </c>
      <c r="C8" s="67"/>
      <c r="D8" s="92"/>
      <c r="E8" s="60"/>
      <c r="F8" s="92">
        <v>-49917</v>
      </c>
      <c r="G8" s="60"/>
      <c r="H8" s="95">
        <f>F8-D8</f>
        <v>-49917</v>
      </c>
      <c r="I8" s="96"/>
      <c r="J8" s="124"/>
      <c r="K8" s="125"/>
    </row>
    <row r="9" spans="1:11" ht="14.25" customHeight="1">
      <c r="A9" s="16"/>
      <c r="B9" s="16" t="s">
        <v>29</v>
      </c>
      <c r="C9" s="17"/>
      <c r="D9" s="90">
        <f>SUM(D7:E8)</f>
        <v>2875000</v>
      </c>
      <c r="E9" s="91"/>
      <c r="F9" s="90">
        <f>SUM(F7:G8)</f>
        <v>3886228</v>
      </c>
      <c r="G9" s="91"/>
      <c r="H9" s="90">
        <f>SUM(H7:I8)</f>
        <v>1011228</v>
      </c>
      <c r="I9" s="91"/>
      <c r="J9" s="103">
        <f aca="true" t="shared" si="0" ref="J9:J18">H9/D9*100</f>
        <v>35.17314782608696</v>
      </c>
      <c r="K9" s="104">
        <v>0.0026837824755419825</v>
      </c>
    </row>
    <row r="10" spans="1:11" ht="14.25" customHeight="1">
      <c r="A10" s="70" t="s">
        <v>30</v>
      </c>
      <c r="B10" s="70"/>
      <c r="C10" s="71"/>
      <c r="D10" s="90"/>
      <c r="E10" s="91"/>
      <c r="F10" s="90"/>
      <c r="G10" s="91"/>
      <c r="H10" s="90"/>
      <c r="I10" s="91"/>
      <c r="J10" s="124"/>
      <c r="K10" s="125"/>
    </row>
    <row r="11" spans="1:11" ht="14.25" customHeight="1">
      <c r="A11" s="16"/>
      <c r="B11" s="137" t="s">
        <v>41</v>
      </c>
      <c r="C11" s="138"/>
      <c r="D11" s="92">
        <v>60000000</v>
      </c>
      <c r="E11" s="60"/>
      <c r="F11" s="92">
        <v>50782397</v>
      </c>
      <c r="G11" s="60"/>
      <c r="H11" s="95">
        <f>F11-D11</f>
        <v>-9217603</v>
      </c>
      <c r="I11" s="96"/>
      <c r="J11" s="124">
        <f t="shared" si="0"/>
        <v>-15.362671666666666</v>
      </c>
      <c r="K11" s="125">
        <v>0.0026837824755419825</v>
      </c>
    </row>
    <row r="12" spans="1:11" ht="14.25" customHeight="1">
      <c r="A12" s="16"/>
      <c r="B12" s="137"/>
      <c r="C12" s="138"/>
      <c r="D12" s="43"/>
      <c r="E12" s="44"/>
      <c r="F12" s="43"/>
      <c r="G12" s="44"/>
      <c r="H12" s="25"/>
      <c r="I12" s="42"/>
      <c r="J12" s="46"/>
      <c r="K12" s="47"/>
    </row>
    <row r="13" spans="1:11" ht="14.25" customHeight="1">
      <c r="A13" s="16"/>
      <c r="B13" s="139" t="s">
        <v>54</v>
      </c>
      <c r="C13" s="140"/>
      <c r="D13" s="92">
        <v>-81500000</v>
      </c>
      <c r="E13" s="60"/>
      <c r="F13" s="92">
        <v>-21300000</v>
      </c>
      <c r="G13" s="60"/>
      <c r="H13" s="95">
        <f>F13-D13</f>
        <v>60200000</v>
      </c>
      <c r="I13" s="96"/>
      <c r="J13" s="124">
        <f t="shared" si="0"/>
        <v>-73.86503067484662</v>
      </c>
      <c r="K13" s="125">
        <v>0.0026837824755419825</v>
      </c>
    </row>
    <row r="14" spans="1:11" ht="14.25" customHeight="1">
      <c r="A14" s="16"/>
      <c r="B14" s="139"/>
      <c r="C14" s="140"/>
      <c r="D14" s="43"/>
      <c r="E14" s="44"/>
      <c r="F14" s="43"/>
      <c r="G14" s="44"/>
      <c r="H14" s="25"/>
      <c r="I14" s="42"/>
      <c r="J14" s="46"/>
      <c r="K14" s="47"/>
    </row>
    <row r="15" spans="1:11" ht="14.25" customHeight="1">
      <c r="A15" s="16"/>
      <c r="B15" s="16" t="s">
        <v>31</v>
      </c>
      <c r="C15" s="17"/>
      <c r="D15" s="90">
        <f>SUM(D11:E13)</f>
        <v>-21500000</v>
      </c>
      <c r="E15" s="91"/>
      <c r="F15" s="90">
        <f>SUM(F11:G13)</f>
        <v>29482397</v>
      </c>
      <c r="G15" s="91"/>
      <c r="H15" s="90">
        <f>SUM(H11:I13)</f>
        <v>50982397</v>
      </c>
      <c r="I15" s="91"/>
      <c r="J15" s="103">
        <f t="shared" si="0"/>
        <v>-237.12742790697675</v>
      </c>
      <c r="K15" s="104">
        <v>0.0026837824755419825</v>
      </c>
    </row>
    <row r="16" spans="1:11" ht="14.25" customHeight="1">
      <c r="A16" s="70" t="s">
        <v>24</v>
      </c>
      <c r="B16" s="70"/>
      <c r="C16" s="71"/>
      <c r="D16" s="90">
        <f>D9+D15</f>
        <v>-18625000</v>
      </c>
      <c r="E16" s="91"/>
      <c r="F16" s="90">
        <f>F9+F15</f>
        <v>33368625</v>
      </c>
      <c r="G16" s="91"/>
      <c r="H16" s="90">
        <f>F16-D16</f>
        <v>51993625</v>
      </c>
      <c r="I16" s="91"/>
      <c r="J16" s="103">
        <f t="shared" si="0"/>
        <v>-279.1604026845638</v>
      </c>
      <c r="K16" s="104">
        <v>0.0026837824755419825</v>
      </c>
    </row>
    <row r="17" spans="1:11" ht="14.25" customHeight="1">
      <c r="A17" s="70" t="s">
        <v>25</v>
      </c>
      <c r="B17" s="70"/>
      <c r="C17" s="71"/>
      <c r="D17" s="55">
        <v>315465000</v>
      </c>
      <c r="E17" s="56"/>
      <c r="F17" s="55">
        <v>359412500.45</v>
      </c>
      <c r="G17" s="56"/>
      <c r="H17" s="90">
        <f>F17-D17</f>
        <v>43947500.44999999</v>
      </c>
      <c r="I17" s="91"/>
      <c r="J17" s="103">
        <f t="shared" si="0"/>
        <v>13.931022601556428</v>
      </c>
      <c r="K17" s="104">
        <v>0.0026837824755419825</v>
      </c>
    </row>
    <row r="18" spans="1:11" s="54" customFormat="1" ht="14.25" customHeight="1">
      <c r="A18" s="70" t="s">
        <v>57</v>
      </c>
      <c r="B18" s="70"/>
      <c r="C18" s="71"/>
      <c r="D18" s="90">
        <f>D16+D17</f>
        <v>296840000</v>
      </c>
      <c r="E18" s="91"/>
      <c r="F18" s="90">
        <f>F16+F17</f>
        <v>392781125.45</v>
      </c>
      <c r="G18" s="91"/>
      <c r="H18" s="90">
        <f>F18-D18</f>
        <v>95941125.44999999</v>
      </c>
      <c r="I18" s="91"/>
      <c r="J18" s="103">
        <f t="shared" si="0"/>
        <v>32.320821132596684</v>
      </c>
      <c r="K18" s="104">
        <v>0.0026837824755419825</v>
      </c>
    </row>
    <row r="19" spans="1:11" ht="14.25" customHeight="1">
      <c r="A19" s="16"/>
      <c r="B19" s="122"/>
      <c r="C19" s="123"/>
      <c r="D19" s="92"/>
      <c r="E19" s="60"/>
      <c r="F19" s="92"/>
      <c r="G19" s="60"/>
      <c r="H19" s="95"/>
      <c r="I19" s="96"/>
      <c r="J19" s="124"/>
      <c r="K19" s="125"/>
    </row>
    <row r="20" spans="1:11" ht="14.25" customHeight="1">
      <c r="A20" s="16"/>
      <c r="B20" s="16"/>
      <c r="C20" s="17"/>
      <c r="D20" s="90"/>
      <c r="E20" s="91"/>
      <c r="F20" s="90"/>
      <c r="G20" s="91"/>
      <c r="H20" s="90"/>
      <c r="I20" s="91"/>
      <c r="J20" s="103"/>
      <c r="K20" s="104"/>
    </row>
    <row r="21" spans="1:11" ht="14.25" customHeight="1">
      <c r="A21" s="58"/>
      <c r="B21" s="58"/>
      <c r="C21" s="59"/>
      <c r="D21" s="55"/>
      <c r="E21" s="56"/>
      <c r="F21" s="55"/>
      <c r="G21" s="56"/>
      <c r="H21" s="55"/>
      <c r="I21" s="56"/>
      <c r="J21" s="109"/>
      <c r="K21" s="110"/>
    </row>
    <row r="22" spans="1:11" ht="14.25" customHeight="1">
      <c r="A22" s="53"/>
      <c r="B22" s="53"/>
      <c r="C22" s="50"/>
      <c r="D22" s="48"/>
      <c r="E22" s="49"/>
      <c r="F22" s="48"/>
      <c r="G22" s="49"/>
      <c r="H22" s="48"/>
      <c r="I22" s="49"/>
      <c r="J22" s="51"/>
      <c r="K22" s="52"/>
    </row>
    <row r="23" spans="1:11" ht="14.25" customHeight="1">
      <c r="A23" s="70"/>
      <c r="B23" s="70"/>
      <c r="C23" s="71"/>
      <c r="D23" s="90"/>
      <c r="E23" s="91"/>
      <c r="F23" s="90"/>
      <c r="G23" s="91"/>
      <c r="H23" s="90"/>
      <c r="I23" s="91"/>
      <c r="J23" s="103"/>
      <c r="K23" s="104"/>
    </row>
    <row r="24" spans="1:11" ht="14.25" customHeight="1">
      <c r="A24" s="70"/>
      <c r="B24" s="70"/>
      <c r="C24" s="71"/>
      <c r="D24" s="55"/>
      <c r="E24" s="56"/>
      <c r="F24" s="55"/>
      <c r="G24" s="56"/>
      <c r="H24" s="90"/>
      <c r="I24" s="91"/>
      <c r="J24" s="103"/>
      <c r="K24" s="104"/>
    </row>
    <row r="25" spans="1:11" ht="14.25" customHeight="1" thickBot="1">
      <c r="A25" s="129"/>
      <c r="B25" s="129"/>
      <c r="C25" s="130"/>
      <c r="D25" s="115"/>
      <c r="E25" s="116"/>
      <c r="F25" s="115"/>
      <c r="G25" s="116"/>
      <c r="H25" s="115"/>
      <c r="I25" s="116"/>
      <c r="J25" s="117"/>
      <c r="K25" s="118"/>
    </row>
    <row r="29" spans="2:11" ht="27" customHeight="1">
      <c r="B29" s="79" t="s">
        <v>43</v>
      </c>
      <c r="C29" s="79"/>
      <c r="D29" s="79"/>
      <c r="E29" s="79"/>
      <c r="F29" s="79"/>
      <c r="G29" s="79"/>
      <c r="H29" s="79"/>
      <c r="I29" s="79"/>
      <c r="J29" s="79"/>
      <c r="K29" s="79"/>
    </row>
    <row r="30" spans="2:11" ht="17.25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3:11" ht="17.25" thickBot="1">
      <c r="C31" s="133" t="s">
        <v>55</v>
      </c>
      <c r="D31" s="133"/>
      <c r="E31" s="133"/>
      <c r="F31" s="133"/>
      <c r="G31" s="133"/>
      <c r="H31" s="133"/>
      <c r="I31" s="121" t="s">
        <v>0</v>
      </c>
      <c r="J31" s="121"/>
      <c r="K31" s="121"/>
    </row>
    <row r="32" spans="1:11" ht="35.25" customHeight="1">
      <c r="A32" s="113" t="s">
        <v>5</v>
      </c>
      <c r="B32" s="114"/>
      <c r="C32" s="112" t="s">
        <v>6</v>
      </c>
      <c r="D32" s="114"/>
      <c r="E32" s="127" t="s">
        <v>7</v>
      </c>
      <c r="F32" s="128"/>
      <c r="G32" s="112" t="s">
        <v>8</v>
      </c>
      <c r="H32" s="114"/>
      <c r="I32" s="112" t="s">
        <v>2</v>
      </c>
      <c r="J32" s="113"/>
      <c r="K32" s="4" t="s">
        <v>7</v>
      </c>
    </row>
    <row r="33" spans="1:11" ht="19.5" customHeight="1">
      <c r="A33" s="126" t="s">
        <v>32</v>
      </c>
      <c r="B33" s="94"/>
      <c r="C33" s="63">
        <f>SUM(C34:D43)</f>
        <v>507200653.45</v>
      </c>
      <c r="D33" s="64"/>
      <c r="E33" s="63">
        <f>IF(C$33&gt;0,(C33/C$33)*100,0)</f>
        <v>100</v>
      </c>
      <c r="F33" s="64">
        <f>IF(E$5&gt;0,(E33/E$28)*100,0)</f>
        <v>0</v>
      </c>
      <c r="G33" s="93" t="s">
        <v>34</v>
      </c>
      <c r="H33" s="94"/>
      <c r="I33" s="63">
        <f>SUM(I34:J37)</f>
        <v>64983</v>
      </c>
      <c r="J33" s="111"/>
      <c r="K33" s="27">
        <f>IF(I$44&gt;0,(I33/I$44)*100,0)</f>
        <v>0.012812089171806646</v>
      </c>
    </row>
    <row r="34" spans="1:11" ht="19.5" customHeight="1">
      <c r="A34" s="97" t="s">
        <v>44</v>
      </c>
      <c r="B34" s="98"/>
      <c r="C34" s="92">
        <v>447864176.45</v>
      </c>
      <c r="D34" s="60"/>
      <c r="E34" s="95">
        <f>IF(C$33&gt;0,(C34/C$33)*100,0)</f>
        <v>88.3011828560569</v>
      </c>
      <c r="F34" s="96">
        <f>IF(E$5&gt;0,(E34/E$28)*100,0)</f>
        <v>0</v>
      </c>
      <c r="G34" s="97" t="s">
        <v>46</v>
      </c>
      <c r="H34" s="98"/>
      <c r="I34" s="92">
        <v>64983</v>
      </c>
      <c r="J34" s="65"/>
      <c r="K34" s="25">
        <f>IF(I$44&gt;0,(I34/I$44)*100,0)</f>
        <v>0.012812089171806646</v>
      </c>
    </row>
    <row r="35" spans="1:11" ht="19.5" customHeight="1">
      <c r="A35" s="135" t="s">
        <v>45</v>
      </c>
      <c r="B35" s="136"/>
      <c r="C35" s="92">
        <v>59269995</v>
      </c>
      <c r="D35" s="60"/>
      <c r="E35" s="95">
        <f aca="true" t="shared" si="1" ref="E35:E43">IF(C$33&gt;0,(C35/C$33)*100,0)</f>
        <v>11.685709510988012</v>
      </c>
      <c r="F35" s="96">
        <f>IF(E$5&gt;0,(E35/E$28)*100,0)</f>
        <v>0</v>
      </c>
      <c r="G35" s="97"/>
      <c r="H35" s="98"/>
      <c r="I35" s="92"/>
      <c r="J35" s="65"/>
      <c r="K35" s="25">
        <f>IF(I$44&gt;0,(I35/I$44)*100,0)</f>
        <v>0</v>
      </c>
    </row>
    <row r="36" spans="1:11" ht="19.5" customHeight="1">
      <c r="A36" s="135"/>
      <c r="B36" s="136"/>
      <c r="C36" s="43"/>
      <c r="D36" s="44"/>
      <c r="E36" s="25"/>
      <c r="F36" s="42"/>
      <c r="G36" s="41"/>
      <c r="H36" s="14"/>
      <c r="I36" s="43"/>
      <c r="J36" s="45"/>
      <c r="K36" s="25"/>
    </row>
    <row r="37" spans="1:11" ht="19.5" customHeight="1">
      <c r="A37" s="97" t="s">
        <v>56</v>
      </c>
      <c r="B37" s="98"/>
      <c r="C37" s="92">
        <v>66482</v>
      </c>
      <c r="D37" s="60"/>
      <c r="E37" s="95">
        <f t="shared" si="1"/>
        <v>0.013107632955081319</v>
      </c>
      <c r="F37" s="96">
        <f>IF(E$5&gt;0,(E37/E$28)*100,0)</f>
        <v>0</v>
      </c>
      <c r="G37" s="97"/>
      <c r="H37" s="98"/>
      <c r="I37" s="92"/>
      <c r="J37" s="65"/>
      <c r="K37" s="25">
        <f aca="true" t="shared" si="2" ref="K37:K44">IF(I$44&gt;0,(I37/I$44)*100,0)</f>
        <v>0</v>
      </c>
    </row>
    <row r="38" spans="1:11" ht="19.5" customHeight="1">
      <c r="A38" s="97"/>
      <c r="B38" s="98"/>
      <c r="C38" s="92"/>
      <c r="D38" s="60"/>
      <c r="E38" s="95">
        <f t="shared" si="1"/>
        <v>0</v>
      </c>
      <c r="F38" s="96">
        <f>IF(E$5&gt;0,(E38/E$28)*100,0)</f>
        <v>0</v>
      </c>
      <c r="G38" s="99" t="s">
        <v>47</v>
      </c>
      <c r="H38" s="100"/>
      <c r="I38" s="55">
        <f>SUM(I39:I43)</f>
        <v>507135670.45</v>
      </c>
      <c r="J38" s="57"/>
      <c r="K38" s="27">
        <f t="shared" si="2"/>
        <v>99.9871879108282</v>
      </c>
    </row>
    <row r="39" spans="1:11" ht="19.5" customHeight="1">
      <c r="A39" s="97"/>
      <c r="B39" s="98"/>
      <c r="C39" s="92"/>
      <c r="D39" s="60"/>
      <c r="E39" s="95">
        <f t="shared" si="1"/>
        <v>0</v>
      </c>
      <c r="F39" s="96">
        <f>IF(E$5&gt;0,(E39/E$28)*100,0)</f>
        <v>0</v>
      </c>
      <c r="G39" s="97" t="s">
        <v>48</v>
      </c>
      <c r="H39" s="98"/>
      <c r="I39" s="92">
        <v>110000000</v>
      </c>
      <c r="J39" s="65"/>
      <c r="K39" s="25">
        <f t="shared" si="2"/>
        <v>21.68766921962253</v>
      </c>
    </row>
    <row r="40" spans="1:11" ht="19.5" customHeight="1">
      <c r="A40" s="97"/>
      <c r="B40" s="98"/>
      <c r="C40" s="92"/>
      <c r="D40" s="60"/>
      <c r="E40" s="95">
        <f t="shared" si="1"/>
        <v>0</v>
      </c>
      <c r="F40" s="96">
        <f>IF(E$5&gt;0,(E40/E$28)*100,0)</f>
        <v>0</v>
      </c>
      <c r="G40" s="97" t="s">
        <v>49</v>
      </c>
      <c r="H40" s="98"/>
      <c r="I40" s="92">
        <v>30000000</v>
      </c>
      <c r="J40" s="65"/>
      <c r="K40" s="25">
        <f t="shared" si="2"/>
        <v>5.914818878078872</v>
      </c>
    </row>
    <row r="41" spans="1:11" ht="19.5" customHeight="1">
      <c r="A41" s="97"/>
      <c r="B41" s="98"/>
      <c r="C41" s="92"/>
      <c r="D41" s="60"/>
      <c r="E41" s="95">
        <f t="shared" si="1"/>
        <v>0</v>
      </c>
      <c r="F41" s="96">
        <f>IF(E$5&gt;0,(E41/E$28)*100,0)</f>
        <v>0</v>
      </c>
      <c r="G41" s="97" t="s">
        <v>50</v>
      </c>
      <c r="H41" s="98"/>
      <c r="I41" s="92">
        <v>367135670.45</v>
      </c>
      <c r="J41" s="65"/>
      <c r="K41" s="25">
        <f t="shared" si="2"/>
        <v>72.38469981312679</v>
      </c>
    </row>
    <row r="42" spans="1:11" ht="19.5" customHeight="1">
      <c r="A42" s="41"/>
      <c r="B42" s="14"/>
      <c r="C42" s="43"/>
      <c r="D42" s="44"/>
      <c r="E42" s="25"/>
      <c r="F42" s="42"/>
      <c r="G42" s="41"/>
      <c r="H42" s="14"/>
      <c r="I42" s="43"/>
      <c r="J42" s="45"/>
      <c r="K42" s="25"/>
    </row>
    <row r="43" spans="1:11" ht="19.5" customHeight="1">
      <c r="A43" s="97"/>
      <c r="B43" s="98"/>
      <c r="C43" s="92"/>
      <c r="D43" s="60"/>
      <c r="E43" s="95">
        <f t="shared" si="1"/>
        <v>0</v>
      </c>
      <c r="F43" s="96">
        <f>IF(E$5&gt;0,(E43/E$28)*100,0)</f>
        <v>0</v>
      </c>
      <c r="G43" s="97"/>
      <c r="H43" s="98"/>
      <c r="I43" s="92"/>
      <c r="J43" s="65"/>
      <c r="K43" s="25">
        <f t="shared" si="2"/>
        <v>0</v>
      </c>
    </row>
    <row r="44" spans="1:12" ht="19.5" customHeight="1" thickBot="1">
      <c r="A44" s="141" t="s">
        <v>33</v>
      </c>
      <c r="B44" s="142"/>
      <c r="C44" s="115">
        <f>SUM(C34:D43)</f>
        <v>507200653.45</v>
      </c>
      <c r="D44" s="116"/>
      <c r="E44" s="115">
        <f>IF(C$33&gt;0,(C44/C$33)*100,0)</f>
        <v>100</v>
      </c>
      <c r="F44" s="116">
        <f>IF(E$5&gt;0,(E44/E$28)*100,0)</f>
        <v>0</v>
      </c>
      <c r="G44" s="143" t="s">
        <v>35</v>
      </c>
      <c r="H44" s="144"/>
      <c r="I44" s="115">
        <f>I33+I38</f>
        <v>507200653.45</v>
      </c>
      <c r="J44" s="134"/>
      <c r="K44" s="28">
        <f t="shared" si="2"/>
        <v>100</v>
      </c>
      <c r="L44" s="35" t="str">
        <f>IF(C44=I44,"平衡","不平衡")</f>
        <v>平衡</v>
      </c>
    </row>
    <row r="45" spans="2:11" s="5" customFormat="1" ht="16.5" customHeight="1">
      <c r="B45" s="131"/>
      <c r="C45" s="132"/>
      <c r="D45" s="132"/>
      <c r="E45" s="132"/>
      <c r="F45" s="132"/>
      <c r="G45" s="132"/>
      <c r="H45" s="132"/>
      <c r="I45" s="132"/>
      <c r="J45" s="132"/>
      <c r="K45" s="132"/>
    </row>
    <row r="46" spans="2:11" ht="16.5" customHeight="1"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  <row r="47" spans="2:11" ht="16.5" customHeight="1">
      <c r="B47" s="131"/>
      <c r="C47" s="131"/>
      <c r="D47" s="131"/>
      <c r="E47" s="131"/>
      <c r="F47" s="131"/>
      <c r="G47" s="131"/>
      <c r="H47" s="131"/>
      <c r="I47" s="131"/>
      <c r="J47" s="131"/>
      <c r="K47" s="131"/>
    </row>
  </sheetData>
  <sheetProtection/>
  <mergeCells count="154">
    <mergeCell ref="B11:C12"/>
    <mergeCell ref="B13:C14"/>
    <mergeCell ref="I43:J43"/>
    <mergeCell ref="A44:B44"/>
    <mergeCell ref="C44:D44"/>
    <mergeCell ref="E44:F44"/>
    <mergeCell ref="G44:H44"/>
    <mergeCell ref="A34:B34"/>
    <mergeCell ref="A37:B37"/>
    <mergeCell ref="B46:K46"/>
    <mergeCell ref="B47:K47"/>
    <mergeCell ref="A35:B36"/>
    <mergeCell ref="I44:J44"/>
    <mergeCell ref="A43:B43"/>
    <mergeCell ref="C43:D43"/>
    <mergeCell ref="E43:F43"/>
    <mergeCell ref="G43:H43"/>
    <mergeCell ref="A24:C24"/>
    <mergeCell ref="D24:E24"/>
    <mergeCell ref="F24:G24"/>
    <mergeCell ref="B29:K29"/>
    <mergeCell ref="I41:J41"/>
    <mergeCell ref="G41:H41"/>
    <mergeCell ref="A41:B41"/>
    <mergeCell ref="A39:B39"/>
    <mergeCell ref="E40:F40"/>
    <mergeCell ref="E41:F41"/>
    <mergeCell ref="I40:J40"/>
    <mergeCell ref="A40:B40"/>
    <mergeCell ref="A38:B38"/>
    <mergeCell ref="C35:D35"/>
    <mergeCell ref="B45:K45"/>
    <mergeCell ref="C39:D39"/>
    <mergeCell ref="E39:F39"/>
    <mergeCell ref="G39:H39"/>
    <mergeCell ref="I39:J39"/>
    <mergeCell ref="C40:D40"/>
    <mergeCell ref="C41:D41"/>
    <mergeCell ref="G40:H40"/>
    <mergeCell ref="A32:B32"/>
    <mergeCell ref="A33:B33"/>
    <mergeCell ref="D23:E23"/>
    <mergeCell ref="D20:E20"/>
    <mergeCell ref="C32:D32"/>
    <mergeCell ref="C33:D33"/>
    <mergeCell ref="E32:F32"/>
    <mergeCell ref="A25:C25"/>
    <mergeCell ref="D25:E25"/>
    <mergeCell ref="F25:G25"/>
    <mergeCell ref="J19:K19"/>
    <mergeCell ref="J11:K11"/>
    <mergeCell ref="J13:K13"/>
    <mergeCell ref="J15:K15"/>
    <mergeCell ref="J17:K17"/>
    <mergeCell ref="J16:K16"/>
    <mergeCell ref="J18:K18"/>
    <mergeCell ref="H17:I17"/>
    <mergeCell ref="H18:I18"/>
    <mergeCell ref="F17:G17"/>
    <mergeCell ref="J7:K7"/>
    <mergeCell ref="J8:K8"/>
    <mergeCell ref="J9:K9"/>
    <mergeCell ref="J10:K10"/>
    <mergeCell ref="B19:C19"/>
    <mergeCell ref="D15:E15"/>
    <mergeCell ref="D16:E16"/>
    <mergeCell ref="D17:E17"/>
    <mergeCell ref="D18:E18"/>
    <mergeCell ref="A16:C16"/>
    <mergeCell ref="A17:C17"/>
    <mergeCell ref="D19:E19"/>
    <mergeCell ref="B1:K1"/>
    <mergeCell ref="B2:K2"/>
    <mergeCell ref="C3:H3"/>
    <mergeCell ref="I3:K3"/>
    <mergeCell ref="I32:J32"/>
    <mergeCell ref="G32:H32"/>
    <mergeCell ref="H24:I24"/>
    <mergeCell ref="J24:K24"/>
    <mergeCell ref="H25:I25"/>
    <mergeCell ref="J25:K25"/>
    <mergeCell ref="B30:K30"/>
    <mergeCell ref="C31:H31"/>
    <mergeCell ref="I31:K31"/>
    <mergeCell ref="D7:E7"/>
    <mergeCell ref="D8:E8"/>
    <mergeCell ref="D9:E9"/>
    <mergeCell ref="J23:K23"/>
    <mergeCell ref="H11:I11"/>
    <mergeCell ref="H13:I13"/>
    <mergeCell ref="H15:I15"/>
    <mergeCell ref="F15:G15"/>
    <mergeCell ref="F11:G11"/>
    <mergeCell ref="H7:I7"/>
    <mergeCell ref="J5:K5"/>
    <mergeCell ref="J6:K6"/>
    <mergeCell ref="H21:I21"/>
    <mergeCell ref="H6:I6"/>
    <mergeCell ref="J21:K21"/>
    <mergeCell ref="H8:I8"/>
    <mergeCell ref="H9:I9"/>
    <mergeCell ref="H10:I10"/>
    <mergeCell ref="H19:I19"/>
    <mergeCell ref="H16:I16"/>
    <mergeCell ref="D11:E11"/>
    <mergeCell ref="D10:E10"/>
    <mergeCell ref="J20:K20"/>
    <mergeCell ref="F20:G20"/>
    <mergeCell ref="H20:I20"/>
    <mergeCell ref="F18:G18"/>
    <mergeCell ref="F19:G19"/>
    <mergeCell ref="F16:G16"/>
    <mergeCell ref="D13:E13"/>
    <mergeCell ref="F13:G13"/>
    <mergeCell ref="H5:I5"/>
    <mergeCell ref="F7:G7"/>
    <mergeCell ref="F8:G8"/>
    <mergeCell ref="F9:G9"/>
    <mergeCell ref="C37:D37"/>
    <mergeCell ref="C38:D38"/>
    <mergeCell ref="G38:H38"/>
    <mergeCell ref="E38:F38"/>
    <mergeCell ref="G37:H37"/>
    <mergeCell ref="E37:F37"/>
    <mergeCell ref="I38:J38"/>
    <mergeCell ref="E33:F33"/>
    <mergeCell ref="G33:H33"/>
    <mergeCell ref="E34:F34"/>
    <mergeCell ref="E35:F35"/>
    <mergeCell ref="I35:J35"/>
    <mergeCell ref="G35:H35"/>
    <mergeCell ref="I34:J34"/>
    <mergeCell ref="G34:H34"/>
    <mergeCell ref="I33:J33"/>
    <mergeCell ref="C34:D34"/>
    <mergeCell ref="F4:G5"/>
    <mergeCell ref="F23:G23"/>
    <mergeCell ref="F6:G6"/>
    <mergeCell ref="F21:G21"/>
    <mergeCell ref="B7:C7"/>
    <mergeCell ref="D4:E5"/>
    <mergeCell ref="D6:E6"/>
    <mergeCell ref="D21:E21"/>
    <mergeCell ref="F10:G10"/>
    <mergeCell ref="H4:K4"/>
    <mergeCell ref="H23:I23"/>
    <mergeCell ref="I37:J37"/>
    <mergeCell ref="B8:C8"/>
    <mergeCell ref="A4:C5"/>
    <mergeCell ref="A6:C6"/>
    <mergeCell ref="A23:C23"/>
    <mergeCell ref="A21:C21"/>
    <mergeCell ref="A10:C10"/>
    <mergeCell ref="A18:C1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會計決算處基金會計科連宏櫻</cp:lastModifiedBy>
  <cp:lastPrinted>2013-04-07T03:57:28Z</cp:lastPrinted>
  <dcterms:created xsi:type="dcterms:W3CDTF">2011-04-19T02:39:36Z</dcterms:created>
  <dcterms:modified xsi:type="dcterms:W3CDTF">2013-04-07T04:03:13Z</dcterms:modified>
  <cp:category/>
  <cp:version/>
  <cp:contentType/>
  <cp:contentStatus/>
</cp:coreProperties>
</file>