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'現流表及平衡表'!$A$1:$K$48</definedName>
    <definedName name="_xlnm.Print_Area" localSheetId="0">'餘絀表及撥補表'!$A$1:$H$49</definedName>
  </definedNames>
  <calcPr fullCalcOnLoad="1"/>
</workbook>
</file>

<file path=xl/sharedStrings.xml><?xml version="1.0" encoding="utf-8"?>
<sst xmlns="http://schemas.openxmlformats.org/spreadsheetml/2006/main" count="87" uniqueCount="71">
  <si>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</si>
  <si>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</si>
  <si>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</si>
  <si>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</si>
  <si>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</si>
  <si>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</si>
  <si>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</si>
  <si>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</si>
  <si>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t>金融研究發展基金收支餘絀決算表</t>
  </si>
  <si>
    <t>金融研究發展基金現金流量決算表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</si>
  <si>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</si>
  <si>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</si>
  <si>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</si>
  <si>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</si>
  <si>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</si>
  <si>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</si>
  <si>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</si>
  <si>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>增加固定資產及遞耗資產</t>
  </si>
  <si>
    <t>增加無形資產、遞延借項及其他資產</t>
  </si>
  <si>
    <t xml:space="preserve">  投資活動之淨現金之流入（流出－）</t>
  </si>
  <si>
    <t>現金及約當現金之淨增（淨減－）</t>
  </si>
  <si>
    <t>期初現金及約當現金</t>
  </si>
  <si>
    <t>期末現金及約當現金</t>
  </si>
  <si>
    <t>金融研究發展基金平衡表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</si>
  <si>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</si>
  <si>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</si>
  <si>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</si>
  <si>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</si>
  <si>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</si>
  <si>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</si>
  <si>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</si>
  <si>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</si>
  <si>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固定資產</t>
  </si>
  <si>
    <t>無形資產</t>
  </si>
  <si>
    <t>其他資產</t>
  </si>
  <si>
    <t>淨值</t>
  </si>
  <si>
    <t>基金</t>
  </si>
  <si>
    <t>累積餘絀</t>
  </si>
  <si>
    <t>合                 計</t>
  </si>
  <si>
    <t>合 　　計</t>
  </si>
  <si>
    <t xml:space="preserve">     </t>
  </si>
  <si>
    <t>金額</t>
  </si>
  <si>
    <t>總收入</t>
  </si>
  <si>
    <t>利息收入</t>
  </si>
  <si>
    <t>總支出</t>
  </si>
  <si>
    <t>研究發展業務計畫</t>
  </si>
  <si>
    <t>管理及總務計畫</t>
  </si>
  <si>
    <t>本期賸餘（短絀－）</t>
  </si>
  <si>
    <t>項目</t>
  </si>
  <si>
    <t>本年度決算數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</si>
  <si>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</si>
  <si>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</si>
  <si>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</si>
  <si>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</si>
  <si>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</si>
  <si>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</si>
  <si>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</si>
  <si>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</si>
  <si>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</si>
  <si>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</si>
  <si>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待填補之短絀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</si>
  <si>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</si>
  <si>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t>雜項收入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</si>
  <si>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</si>
  <si>
    <t>投資活動之現金流量</t>
  </si>
  <si>
    <t>增加固定資產及遞耗資產</t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</si>
  <si>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</si>
  <si>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本年度預算數</t>
  </si>
  <si>
    <t>本年度
預算數</t>
  </si>
  <si>
    <t>金融研究發展基金餘絀撥補決算表</t>
  </si>
  <si>
    <t xml:space="preserve">  投資活動之淨現金流入(流出－)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</si>
</sst>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</numFmts>
  <fonts count="50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color indexed="9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177" fontId="11" fillId="0" borderId="11" xfId="0" applyNumberFormat="1" applyFont="1" applyBorder="1" applyAlignment="1" applyProtection="1">
      <alignment horizontal="right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177" fontId="11" fillId="0" borderId="11" xfId="0" applyNumberFormat="1" applyFont="1" applyBorder="1" applyAlignment="1" applyProtection="1">
      <alignment horizontal="right" vertical="center"/>
      <protection/>
    </xf>
    <xf numFmtId="177" fontId="11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8" fillId="0" borderId="12" xfId="0" applyFont="1" applyBorder="1" applyAlignment="1" applyProtection="1">
      <alignment horizontal="left" vertical="center"/>
      <protection/>
    </xf>
    <xf numFmtId="177" fontId="9" fillId="0" borderId="11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center" vertical="center"/>
      <protection/>
    </xf>
    <xf numFmtId="177" fontId="9" fillId="0" borderId="16" xfId="0" applyNumberFormat="1" applyFont="1" applyBorder="1" applyAlignment="1" applyProtection="1">
      <alignment vertical="center"/>
      <protection/>
    </xf>
    <xf numFmtId="177" fontId="9" fillId="0" borderId="16" xfId="0" applyNumberFormat="1" applyFont="1" applyBorder="1" applyAlignment="1" applyProtection="1">
      <alignment vertical="center" readingOrder="2"/>
      <protection/>
    </xf>
    <xf numFmtId="177" fontId="9" fillId="0" borderId="16" xfId="0" applyNumberFormat="1" applyFont="1" applyBorder="1" applyAlignment="1" applyProtection="1">
      <alignment horizontal="right" vertical="center"/>
      <protection/>
    </xf>
    <xf numFmtId="176" fontId="9" fillId="0" borderId="17" xfId="0" applyNumberFormat="1" applyFont="1" applyBorder="1" applyAlignment="1" applyProtection="1">
      <alignment vertical="center" readingOrder="2"/>
      <protection/>
    </xf>
    <xf numFmtId="0" fontId="15" fillId="0" borderId="0" xfId="0" applyFont="1" applyAlignment="1">
      <alignment vertical="center"/>
    </xf>
    <xf numFmtId="177" fontId="11" fillId="0" borderId="18" xfId="0" applyNumberFormat="1" applyFont="1" applyBorder="1" applyAlignment="1" applyProtection="1">
      <alignment horizontal="left" vertical="center"/>
      <protection locked="0"/>
    </xf>
    <xf numFmtId="177" fontId="11" fillId="0" borderId="18" xfId="0" applyNumberFormat="1" applyFont="1" applyBorder="1" applyAlignment="1" applyProtection="1">
      <alignment vertical="center" readingOrder="2"/>
      <protection/>
    </xf>
    <xf numFmtId="177" fontId="11" fillId="0" borderId="18" xfId="0" applyNumberFormat="1" applyFont="1" applyBorder="1" applyAlignment="1" applyProtection="1">
      <alignment horizontal="center" vertical="center"/>
      <protection locked="0"/>
    </xf>
    <xf numFmtId="177" fontId="11" fillId="0" borderId="18" xfId="0" applyNumberFormat="1" applyFont="1" applyBorder="1" applyAlignment="1" applyProtection="1">
      <alignment horizontal="right" vertical="center"/>
      <protection/>
    </xf>
    <xf numFmtId="176" fontId="11" fillId="0" borderId="11" xfId="0" applyNumberFormat="1" applyFont="1" applyBorder="1" applyAlignment="1" applyProtection="1">
      <alignment vertical="center" readingOrder="2"/>
      <protection/>
    </xf>
    <xf numFmtId="177" fontId="9" fillId="0" borderId="18" xfId="0" applyNumberFormat="1" applyFont="1" applyBorder="1" applyAlignment="1" applyProtection="1">
      <alignment vertical="center"/>
      <protection/>
    </xf>
    <xf numFmtId="177" fontId="9" fillId="0" borderId="18" xfId="0" applyNumberFormat="1" applyFont="1" applyBorder="1" applyAlignment="1" applyProtection="1">
      <alignment vertical="center" readingOrder="2"/>
      <protection/>
    </xf>
    <xf numFmtId="177" fontId="9" fillId="0" borderId="18" xfId="0" applyNumberFormat="1" applyFont="1" applyBorder="1" applyAlignment="1" applyProtection="1">
      <alignment horizontal="right" vertical="center"/>
      <protection/>
    </xf>
    <xf numFmtId="176" fontId="9" fillId="0" borderId="11" xfId="0" applyNumberFormat="1" applyFont="1" applyBorder="1" applyAlignment="1" applyProtection="1">
      <alignment vertical="center" readingOrder="2"/>
      <protection/>
    </xf>
    <xf numFmtId="177" fontId="11" fillId="0" borderId="18" xfId="0" applyNumberFormat="1" applyFont="1" applyBorder="1" applyAlignment="1" applyProtection="1">
      <alignment horizontal="center" vertical="center"/>
      <protection/>
    </xf>
    <xf numFmtId="176" fontId="11" fillId="0" borderId="11" xfId="0" applyNumberFormat="1" applyFont="1" applyBorder="1" applyAlignment="1" applyProtection="1">
      <alignment horizontal="right" vertical="center" readingOrder="2"/>
      <protection/>
    </xf>
    <xf numFmtId="177" fontId="9" fillId="0" borderId="19" xfId="0" applyNumberFormat="1" applyFont="1" applyBorder="1" applyAlignment="1" applyProtection="1">
      <alignment vertical="center"/>
      <protection/>
    </xf>
    <xf numFmtId="177" fontId="9" fillId="0" borderId="19" xfId="0" applyNumberFormat="1" applyFont="1" applyBorder="1" applyAlignment="1" applyProtection="1">
      <alignment horizontal="right" vertical="center"/>
      <protection/>
    </xf>
    <xf numFmtId="176" fontId="9" fillId="0" borderId="14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49" fontId="14" fillId="0" borderId="12" xfId="0" applyNumberFormat="1" applyFont="1" applyBorder="1" applyAlignment="1" applyProtection="1">
      <alignment horizontal="left" vertical="center" readingOrder="1"/>
      <protection locked="0"/>
    </xf>
    <xf numFmtId="177" fontId="11" fillId="0" borderId="1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77" fontId="11" fillId="0" borderId="18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7" fontId="9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8" fontId="11" fillId="0" borderId="11" xfId="0" applyNumberFormat="1" applyFont="1" applyBorder="1" applyAlignment="1" applyProtection="1">
      <alignment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177" fontId="9" fillId="0" borderId="11" xfId="0" applyNumberFormat="1" applyFont="1" applyBorder="1" applyAlignment="1" applyProtection="1">
      <alignment horizontal="right" vertical="center"/>
      <protection/>
    </xf>
    <xf numFmtId="177" fontId="9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177" fontId="11" fillId="0" borderId="11" xfId="0" applyNumberFormat="1" applyFont="1" applyBorder="1" applyAlignment="1" applyProtection="1">
      <alignment horizontal="right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177" fontId="11" fillId="0" borderId="11" xfId="0" applyNumberFormat="1" applyFont="1" applyBorder="1" applyAlignment="1" applyProtection="1">
      <alignment horizontal="right" vertical="center"/>
      <protection/>
    </xf>
    <xf numFmtId="177" fontId="11" fillId="0" borderId="12" xfId="0" applyNumberFormat="1" applyFont="1" applyBorder="1" applyAlignment="1" applyProtection="1">
      <alignment horizontal="right" vertical="center"/>
      <protection/>
    </xf>
    <xf numFmtId="177" fontId="9" fillId="0" borderId="14" xfId="0" applyNumberFormat="1" applyFont="1" applyBorder="1" applyAlignment="1" applyProtection="1">
      <alignment horizontal="right" vertical="center"/>
      <protection/>
    </xf>
    <xf numFmtId="177" fontId="9" fillId="0" borderId="2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8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 applyProtection="1">
      <alignment horizontal="right" vertical="center"/>
      <protection/>
    </xf>
    <xf numFmtId="176" fontId="11" fillId="0" borderId="11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right" vertical="center"/>
      <protection/>
    </xf>
    <xf numFmtId="177" fontId="9" fillId="0" borderId="11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distributed" vertical="center" wrapText="1" indent="1"/>
      <protection/>
    </xf>
    <xf numFmtId="0" fontId="5" fillId="0" borderId="31" xfId="0" applyFont="1" applyBorder="1" applyAlignment="1" applyProtection="1">
      <alignment horizontal="distributed" vertical="center" indent="1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177" fontId="9" fillId="0" borderId="23" xfId="0" applyNumberFormat="1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4" xfId="0" applyFont="1" applyBorder="1" applyAlignment="1" applyProtection="1">
      <alignment horizontal="center" vertical="top"/>
      <protection locked="0"/>
    </xf>
    <xf numFmtId="0" fontId="5" fillId="0" borderId="24" xfId="0" applyFont="1" applyBorder="1" applyAlignment="1" applyProtection="1">
      <alignment horizontal="right"/>
      <protection/>
    </xf>
    <xf numFmtId="176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22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0" fillId="0" borderId="34" xfId="0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177" fontId="9" fillId="0" borderId="22" xfId="0" applyNumberFormat="1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77" fontId="16" fillId="0" borderId="11" xfId="0" applyNumberFormat="1" applyFont="1" applyBorder="1" applyAlignment="1" applyProtection="1">
      <alignment horizontal="right" vertical="center"/>
      <protection/>
    </xf>
    <xf numFmtId="177" fontId="16" fillId="0" borderId="12" xfId="0" applyNumberFormat="1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176" fontId="9" fillId="0" borderId="11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4" xfId="0" applyNumberFormat="1" applyFont="1" applyBorder="1" applyAlignment="1" applyProtection="1">
      <alignment horizontal="right" vertical="center"/>
      <protection/>
    </xf>
    <xf numFmtId="176" fontId="9" fillId="0" borderId="24" xfId="0" applyNumberFormat="1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5" zoomScaleSheetLayoutView="115" zoomScalePageLayoutView="0" workbookViewId="0" topLeftCell="A10">
      <selection activeCell="D41" sqref="D41"/>
    </sheetView>
  </sheetViews>
  <sheetFormatPr defaultColWidth="9.00390625" defaultRowHeight="16.5"/>
  <cols>
    <col min="1" max="1" width="1.4921875" style="11" customWidth="1"/>
    <col min="2" max="2" width="20.875" style="11" customWidth="1"/>
    <col min="3" max="3" width="14.625" style="11" customWidth="1"/>
    <col min="4" max="4" width="7.375" style="11" customWidth="1"/>
    <col min="5" max="5" width="14.625" style="11" customWidth="1"/>
    <col min="6" max="6" width="7.375" style="11" customWidth="1"/>
    <col min="7" max="7" width="14.625" style="11" customWidth="1"/>
    <col min="8" max="8" width="8.625" style="11" customWidth="1"/>
    <col min="9" max="16384" width="9.00390625" style="11" customWidth="1"/>
  </cols>
  <sheetData>
    <row r="1" spans="1:8" s="1" customFormat="1" ht="27" customHeight="1">
      <c r="A1" s="62" t="s">
        <v>8</v>
      </c>
      <c r="B1" s="62"/>
      <c r="C1" s="62"/>
      <c r="D1" s="62"/>
      <c r="E1" s="62"/>
      <c r="F1" s="62"/>
      <c r="G1" s="62"/>
      <c r="H1" s="62"/>
    </row>
    <row r="2" spans="2:8" s="1" customFormat="1" ht="17.25" customHeight="1">
      <c r="B2" s="63"/>
      <c r="C2" s="63"/>
      <c r="D2" s="63"/>
      <c r="E2" s="63"/>
      <c r="F2" s="63"/>
      <c r="G2" s="63"/>
      <c r="H2" s="63"/>
    </row>
    <row r="3" spans="1:8" s="3" customFormat="1" ht="20.25" thickBot="1">
      <c r="A3" s="1"/>
      <c r="B3" s="2"/>
      <c r="C3" s="66" t="s">
        <v>61</v>
      </c>
      <c r="D3" s="66"/>
      <c r="E3" s="66"/>
      <c r="F3" s="66"/>
      <c r="G3" s="66"/>
      <c r="H3" s="66"/>
    </row>
    <row r="4" spans="1:8" s="3" customFormat="1" ht="18.75" customHeight="1">
      <c r="A4" s="67" t="s">
        <v>3</v>
      </c>
      <c r="B4" s="68"/>
      <c r="C4" s="60" t="s">
        <v>67</v>
      </c>
      <c r="D4" s="60"/>
      <c r="E4" s="60" t="s">
        <v>5</v>
      </c>
      <c r="F4" s="60"/>
      <c r="G4" s="60" t="s">
        <v>10</v>
      </c>
      <c r="H4" s="61"/>
    </row>
    <row r="5" spans="1:8" s="3" customFormat="1" ht="18.75" customHeight="1">
      <c r="A5" s="69"/>
      <c r="B5" s="70"/>
      <c r="C5" s="22" t="s">
        <v>41</v>
      </c>
      <c r="D5" s="23" t="s">
        <v>1</v>
      </c>
      <c r="E5" s="22" t="s">
        <v>41</v>
      </c>
      <c r="F5" s="23" t="s">
        <v>1</v>
      </c>
      <c r="G5" s="22" t="s">
        <v>41</v>
      </c>
      <c r="H5" s="4" t="s">
        <v>1</v>
      </c>
    </row>
    <row r="6" spans="1:8" s="5" customFormat="1" ht="17.25" customHeight="1">
      <c r="A6" s="64" t="s">
        <v>42</v>
      </c>
      <c r="B6" s="65"/>
      <c r="C6" s="24">
        <f>C7+C8</f>
        <v>8247000</v>
      </c>
      <c r="D6" s="25">
        <f aca="true" t="shared" si="0" ref="D6:D12">C6/$C$6*100</f>
        <v>100</v>
      </c>
      <c r="E6" s="24">
        <f>E7+E8</f>
        <v>8291839</v>
      </c>
      <c r="F6" s="25">
        <f aca="true" t="shared" si="1" ref="F6:F12">E6/$E$6*100</f>
        <v>100</v>
      </c>
      <c r="G6" s="26">
        <f aca="true" t="shared" si="2" ref="G6:G12">E6-C6</f>
        <v>44839</v>
      </c>
      <c r="H6" s="27">
        <f aca="true" t="shared" si="3" ref="H6:H12">G6/C6*100</f>
        <v>0.5437007396629078</v>
      </c>
    </row>
    <row r="7" spans="1:8" ht="17.25" customHeight="1">
      <c r="A7" s="28"/>
      <c r="B7" s="17" t="s">
        <v>43</v>
      </c>
      <c r="C7" s="29">
        <v>8247000</v>
      </c>
      <c r="D7" s="30">
        <f t="shared" si="0"/>
        <v>100</v>
      </c>
      <c r="E7" s="31">
        <v>8289959</v>
      </c>
      <c r="F7" s="30">
        <f t="shared" si="1"/>
        <v>99.97732710439747</v>
      </c>
      <c r="G7" s="32">
        <f t="shared" si="2"/>
        <v>42959</v>
      </c>
      <c r="H7" s="33">
        <f t="shared" si="3"/>
        <v>0.5209045713592821</v>
      </c>
    </row>
    <row r="8" spans="1:8" ht="17.25" customHeight="1">
      <c r="A8" s="28"/>
      <c r="B8" s="17" t="s">
        <v>62</v>
      </c>
      <c r="C8" s="29"/>
      <c r="D8" s="30"/>
      <c r="E8" s="31">
        <v>1880</v>
      </c>
      <c r="F8" s="30">
        <f t="shared" si="1"/>
        <v>0.022672895602531596</v>
      </c>
      <c r="G8" s="32">
        <f t="shared" si="2"/>
        <v>1880</v>
      </c>
      <c r="H8" s="53"/>
    </row>
    <row r="9" spans="1:8" s="5" customFormat="1" ht="17.25" customHeight="1">
      <c r="A9" s="56" t="s">
        <v>44</v>
      </c>
      <c r="B9" s="57"/>
      <c r="C9" s="34">
        <f>C10+C11</f>
        <v>7897000</v>
      </c>
      <c r="D9" s="35">
        <f t="shared" si="0"/>
        <v>95.75603249666545</v>
      </c>
      <c r="E9" s="34">
        <f>SUM(E10:E11)</f>
        <v>6031212</v>
      </c>
      <c r="F9" s="35">
        <f t="shared" si="1"/>
        <v>72.73672342166797</v>
      </c>
      <c r="G9" s="36">
        <f t="shared" si="2"/>
        <v>-1865788</v>
      </c>
      <c r="H9" s="37">
        <f t="shared" si="3"/>
        <v>-23.626541724705586</v>
      </c>
    </row>
    <row r="10" spans="1:8" ht="17.25" customHeight="1">
      <c r="A10" s="28"/>
      <c r="B10" s="17" t="s">
        <v>45</v>
      </c>
      <c r="C10" s="29">
        <v>5804000</v>
      </c>
      <c r="D10" s="30">
        <f t="shared" si="0"/>
        <v>70.37710682672487</v>
      </c>
      <c r="E10" s="31">
        <v>4090754</v>
      </c>
      <c r="F10" s="30">
        <f t="shared" si="1"/>
        <v>49.33470126470135</v>
      </c>
      <c r="G10" s="32">
        <f t="shared" si="2"/>
        <v>-1713246</v>
      </c>
      <c r="H10" s="33">
        <f t="shared" si="3"/>
        <v>-29.518366643694005</v>
      </c>
    </row>
    <row r="11" spans="1:8" ht="17.25" customHeight="1">
      <c r="A11" s="28"/>
      <c r="B11" s="17" t="s">
        <v>46</v>
      </c>
      <c r="C11" s="29">
        <v>2093000</v>
      </c>
      <c r="D11" s="30">
        <f t="shared" si="0"/>
        <v>25.378925669940582</v>
      </c>
      <c r="E11" s="31">
        <v>1940458</v>
      </c>
      <c r="F11" s="30">
        <f t="shared" si="1"/>
        <v>23.402022156966627</v>
      </c>
      <c r="G11" s="32">
        <f t="shared" si="2"/>
        <v>-152542</v>
      </c>
      <c r="H11" s="33">
        <f t="shared" si="3"/>
        <v>-7.2881987577639755</v>
      </c>
    </row>
    <row r="12" spans="1:8" s="5" customFormat="1" ht="17.25" customHeight="1">
      <c r="A12" s="56" t="s">
        <v>47</v>
      </c>
      <c r="B12" s="57"/>
      <c r="C12" s="34">
        <f>C6-C9</f>
        <v>350000</v>
      </c>
      <c r="D12" s="35">
        <f t="shared" si="0"/>
        <v>4.243967503334546</v>
      </c>
      <c r="E12" s="34">
        <f>E6-E9</f>
        <v>2260627</v>
      </c>
      <c r="F12" s="35">
        <f t="shared" si="1"/>
        <v>27.263276578332018</v>
      </c>
      <c r="G12" s="36">
        <f t="shared" si="2"/>
        <v>1910627</v>
      </c>
      <c r="H12" s="37">
        <f t="shared" si="3"/>
        <v>545.8934285714286</v>
      </c>
    </row>
    <row r="13" spans="1:8" s="5" customFormat="1" ht="17.25" customHeight="1">
      <c r="A13" s="56"/>
      <c r="B13" s="57"/>
      <c r="C13" s="34"/>
      <c r="D13" s="34"/>
      <c r="E13" s="34"/>
      <c r="F13" s="34"/>
      <c r="G13" s="36"/>
      <c r="H13" s="37"/>
    </row>
    <row r="14" spans="1:8" ht="17.25" customHeight="1">
      <c r="A14" s="28"/>
      <c r="B14" s="17"/>
      <c r="C14" s="29"/>
      <c r="D14" s="38"/>
      <c r="E14" s="31"/>
      <c r="F14" s="38"/>
      <c r="G14" s="32"/>
      <c r="H14" s="39"/>
    </row>
    <row r="15" spans="1:8" ht="17.25" customHeight="1">
      <c r="A15" s="28"/>
      <c r="B15" s="17"/>
      <c r="C15" s="29"/>
      <c r="D15" s="38"/>
      <c r="E15" s="31"/>
      <c r="F15" s="38"/>
      <c r="G15" s="32"/>
      <c r="H15" s="39"/>
    </row>
    <row r="16" spans="1:8" ht="17.25" customHeight="1">
      <c r="A16" s="28"/>
      <c r="B16" s="17"/>
      <c r="C16" s="29"/>
      <c r="D16" s="38">
        <v>0</v>
      </c>
      <c r="E16" s="31"/>
      <c r="F16" s="38">
        <v>0</v>
      </c>
      <c r="G16" s="32">
        <v>0</v>
      </c>
      <c r="H16" s="39">
        <v>0</v>
      </c>
    </row>
    <row r="17" spans="1:8" ht="17.25" customHeight="1">
      <c r="A17" s="28"/>
      <c r="B17" s="17"/>
      <c r="C17" s="29"/>
      <c r="D17" s="38">
        <v>0</v>
      </c>
      <c r="E17" s="31"/>
      <c r="F17" s="38">
        <v>0</v>
      </c>
      <c r="G17" s="32">
        <v>0</v>
      </c>
      <c r="H17" s="39">
        <v>0</v>
      </c>
    </row>
    <row r="18" spans="1:8" ht="17.25" customHeight="1">
      <c r="A18" s="28"/>
      <c r="B18" s="17"/>
      <c r="C18" s="29"/>
      <c r="D18" s="38">
        <v>0</v>
      </c>
      <c r="E18" s="31"/>
      <c r="F18" s="38">
        <v>0</v>
      </c>
      <c r="G18" s="32">
        <v>0</v>
      </c>
      <c r="H18" s="39">
        <v>0</v>
      </c>
    </row>
    <row r="19" spans="1:8" s="5" customFormat="1" ht="17.25" customHeight="1" thickBot="1">
      <c r="A19" s="71"/>
      <c r="B19" s="72"/>
      <c r="C19" s="40"/>
      <c r="D19" s="40"/>
      <c r="E19" s="40"/>
      <c r="F19" s="40"/>
      <c r="G19" s="41"/>
      <c r="H19" s="42"/>
    </row>
    <row r="20" spans="1:8" ht="15.75">
      <c r="A20" s="5"/>
      <c r="B20" s="58"/>
      <c r="C20" s="58"/>
      <c r="D20" s="58"/>
      <c r="E20" s="58"/>
      <c r="F20" s="58"/>
      <c r="G20" s="58"/>
      <c r="H20" s="58"/>
    </row>
    <row r="21" spans="2:8" ht="15.75">
      <c r="B21" s="59"/>
      <c r="C21" s="59"/>
      <c r="D21" s="59"/>
      <c r="E21" s="59"/>
      <c r="F21" s="59"/>
      <c r="G21" s="59"/>
      <c r="H21" s="59"/>
    </row>
    <row r="24" spans="1:8" s="1" customFormat="1" ht="27" customHeight="1">
      <c r="A24" s="62" t="s">
        <v>69</v>
      </c>
      <c r="B24" s="62"/>
      <c r="C24" s="62"/>
      <c r="D24" s="62"/>
      <c r="E24" s="62"/>
      <c r="F24" s="62"/>
      <c r="G24" s="62"/>
      <c r="H24" s="62"/>
    </row>
    <row r="25" spans="2:8" s="1" customFormat="1" ht="17.25" customHeight="1">
      <c r="B25" s="63"/>
      <c r="C25" s="63"/>
      <c r="D25" s="63"/>
      <c r="E25" s="63"/>
      <c r="F25" s="63"/>
      <c r="G25" s="63"/>
      <c r="H25" s="63"/>
    </row>
    <row r="26" spans="1:8" s="3" customFormat="1" ht="20.25" thickBot="1">
      <c r="A26" s="1"/>
      <c r="B26" s="2"/>
      <c r="C26" s="66" t="s">
        <v>61</v>
      </c>
      <c r="D26" s="66"/>
      <c r="E26" s="66"/>
      <c r="F26" s="66"/>
      <c r="G26" s="66"/>
      <c r="H26" s="66"/>
    </row>
    <row r="27" spans="1:8" s="3" customFormat="1" ht="18.75" customHeight="1">
      <c r="A27" s="67" t="s">
        <v>48</v>
      </c>
      <c r="B27" s="68"/>
      <c r="C27" s="60" t="s">
        <v>67</v>
      </c>
      <c r="D27" s="60"/>
      <c r="E27" s="60" t="s">
        <v>49</v>
      </c>
      <c r="F27" s="60"/>
      <c r="G27" s="60" t="s">
        <v>50</v>
      </c>
      <c r="H27" s="61"/>
    </row>
    <row r="28" spans="1:8" s="3" customFormat="1" ht="18.75" customHeight="1">
      <c r="A28" s="69"/>
      <c r="B28" s="70"/>
      <c r="C28" s="22" t="s">
        <v>41</v>
      </c>
      <c r="D28" s="23" t="s">
        <v>1</v>
      </c>
      <c r="E28" s="22" t="s">
        <v>41</v>
      </c>
      <c r="F28" s="23" t="s">
        <v>1</v>
      </c>
      <c r="G28" s="22" t="s">
        <v>41</v>
      </c>
      <c r="H28" s="4" t="s">
        <v>1</v>
      </c>
    </row>
    <row r="29" spans="1:8" s="5" customFormat="1" ht="17.25" customHeight="1">
      <c r="A29" s="64" t="s">
        <v>51</v>
      </c>
      <c r="B29" s="65"/>
      <c r="C29" s="24">
        <f>C30+C31</f>
        <v>112118000</v>
      </c>
      <c r="D29" s="25">
        <f aca="true" t="shared" si="4" ref="D29:D34">C29/$C$29*100</f>
        <v>100</v>
      </c>
      <c r="E29" s="24">
        <f>E30+E31</f>
        <v>121256802.19</v>
      </c>
      <c r="F29" s="25">
        <f aca="true" t="shared" si="5" ref="F29:F34">E29/$E$29*100</f>
        <v>100</v>
      </c>
      <c r="G29" s="24">
        <f aca="true" t="shared" si="6" ref="G29:G34">E29-C29</f>
        <v>9138802.189999998</v>
      </c>
      <c r="H29" s="27">
        <f>G29/C29*100</f>
        <v>8.151057091635597</v>
      </c>
    </row>
    <row r="30" spans="1:9" s="5" customFormat="1" ht="17.25" customHeight="1">
      <c r="A30" s="43"/>
      <c r="B30" s="44" t="s">
        <v>52</v>
      </c>
      <c r="C30" s="29">
        <v>350000</v>
      </c>
      <c r="D30" s="30">
        <f t="shared" si="4"/>
        <v>0.3121711054424802</v>
      </c>
      <c r="E30" s="31">
        <v>2260627</v>
      </c>
      <c r="F30" s="30">
        <f t="shared" si="5"/>
        <v>1.8643300492600596</v>
      </c>
      <c r="G30" s="45">
        <f t="shared" si="6"/>
        <v>1910627</v>
      </c>
      <c r="H30" s="33">
        <f>G30/C30*100</f>
        <v>545.8934285714286</v>
      </c>
      <c r="I30" s="46"/>
    </row>
    <row r="31" spans="1:8" ht="17.25" customHeight="1">
      <c r="A31" s="43"/>
      <c r="B31" s="17" t="s">
        <v>53</v>
      </c>
      <c r="C31" s="29">
        <v>111768000</v>
      </c>
      <c r="D31" s="30">
        <f t="shared" si="4"/>
        <v>99.68782889455751</v>
      </c>
      <c r="E31" s="31">
        <v>118996175.19</v>
      </c>
      <c r="F31" s="30">
        <f t="shared" si="5"/>
        <v>98.13566995073995</v>
      </c>
      <c r="G31" s="45">
        <f t="shared" si="6"/>
        <v>7228175.189999998</v>
      </c>
      <c r="H31" s="33">
        <f>G31/C31*100</f>
        <v>6.467124033712689</v>
      </c>
    </row>
    <row r="32" spans="1:8" s="5" customFormat="1" ht="17.25" customHeight="1">
      <c r="A32" s="56" t="s">
        <v>54</v>
      </c>
      <c r="B32" s="57"/>
      <c r="C32" s="34">
        <f>C33</f>
        <v>0</v>
      </c>
      <c r="D32" s="35">
        <f t="shared" si="4"/>
        <v>0</v>
      </c>
      <c r="E32" s="34">
        <f>E33</f>
        <v>0</v>
      </c>
      <c r="F32" s="35">
        <f t="shared" si="5"/>
        <v>0</v>
      </c>
      <c r="G32" s="34">
        <f t="shared" si="6"/>
        <v>0</v>
      </c>
      <c r="H32" s="37"/>
    </row>
    <row r="33" spans="1:8" ht="17.25" customHeight="1" hidden="1">
      <c r="A33" s="47"/>
      <c r="B33" s="17" t="s">
        <v>55</v>
      </c>
      <c r="C33" s="29"/>
      <c r="D33" s="30"/>
      <c r="E33" s="31"/>
      <c r="F33" s="35"/>
      <c r="G33" s="45">
        <f t="shared" si="6"/>
        <v>0</v>
      </c>
      <c r="H33" s="33"/>
    </row>
    <row r="34" spans="1:8" s="5" customFormat="1" ht="17.25" customHeight="1">
      <c r="A34" s="56" t="s">
        <v>56</v>
      </c>
      <c r="B34" s="57"/>
      <c r="C34" s="34">
        <f>C29-C32</f>
        <v>112118000</v>
      </c>
      <c r="D34" s="35">
        <f t="shared" si="4"/>
        <v>100</v>
      </c>
      <c r="E34" s="34">
        <f>E29-E32</f>
        <v>121256802.19</v>
      </c>
      <c r="F34" s="35">
        <f t="shared" si="5"/>
        <v>100</v>
      </c>
      <c r="G34" s="34">
        <f t="shared" si="6"/>
        <v>9138802.189999998</v>
      </c>
      <c r="H34" s="37">
        <f>G34/C34*100</f>
        <v>8.151057091635597</v>
      </c>
    </row>
    <row r="35" spans="1:8" s="5" customFormat="1" ht="17.25" customHeight="1" hidden="1">
      <c r="A35" s="56" t="s">
        <v>57</v>
      </c>
      <c r="B35" s="57"/>
      <c r="C35" s="34"/>
      <c r="D35" s="35"/>
      <c r="E35" s="34"/>
      <c r="F35" s="34"/>
      <c r="G35" s="34"/>
      <c r="H35" s="37"/>
    </row>
    <row r="36" spans="1:8" ht="17.25" customHeight="1" hidden="1">
      <c r="A36" s="48"/>
      <c r="B36" s="17" t="s">
        <v>58</v>
      </c>
      <c r="C36" s="49"/>
      <c r="D36" s="30"/>
      <c r="E36" s="49"/>
      <c r="F36" s="45"/>
      <c r="G36" s="45"/>
      <c r="H36" s="33"/>
    </row>
    <row r="37" spans="1:8" s="5" customFormat="1" ht="17.25" customHeight="1" hidden="1">
      <c r="A37" s="56" t="s">
        <v>59</v>
      </c>
      <c r="B37" s="57"/>
      <c r="C37" s="34"/>
      <c r="D37" s="35"/>
      <c r="E37" s="34"/>
      <c r="F37" s="34"/>
      <c r="G37" s="34"/>
      <c r="H37" s="37"/>
    </row>
    <row r="38" spans="1:8" ht="17.25" customHeight="1" hidden="1">
      <c r="A38" s="50"/>
      <c r="B38" s="17" t="s">
        <v>7</v>
      </c>
      <c r="C38" s="29"/>
      <c r="D38" s="30"/>
      <c r="E38" s="31"/>
      <c r="F38" s="38"/>
      <c r="G38" s="45"/>
      <c r="H38" s="33"/>
    </row>
    <row r="39" spans="1:8" ht="17.25" customHeight="1" hidden="1">
      <c r="A39" s="56" t="s">
        <v>60</v>
      </c>
      <c r="B39" s="57"/>
      <c r="C39" s="49"/>
      <c r="D39" s="45">
        <v>0</v>
      </c>
      <c r="E39" s="49"/>
      <c r="F39" s="45">
        <v>0</v>
      </c>
      <c r="G39" s="45">
        <v>0</v>
      </c>
      <c r="H39" s="33">
        <v>0</v>
      </c>
    </row>
    <row r="40" spans="1:8" s="5" customFormat="1" ht="16.5" customHeight="1">
      <c r="A40" s="56"/>
      <c r="B40" s="57"/>
      <c r="C40" s="34"/>
      <c r="D40" s="34"/>
      <c r="E40" s="34"/>
      <c r="F40" s="34"/>
      <c r="G40" s="34"/>
      <c r="H40" s="37"/>
    </row>
    <row r="41" spans="1:8" s="5" customFormat="1" ht="16.5" customHeight="1">
      <c r="A41" s="54"/>
      <c r="B41" s="55"/>
      <c r="C41" s="34"/>
      <c r="D41" s="34"/>
      <c r="E41" s="34"/>
      <c r="F41" s="34"/>
      <c r="G41" s="34"/>
      <c r="H41" s="37"/>
    </row>
    <row r="42" spans="1:8" s="5" customFormat="1" ht="16.5" customHeight="1">
      <c r="A42" s="54"/>
      <c r="B42" s="55"/>
      <c r="C42" s="34"/>
      <c r="D42" s="34"/>
      <c r="E42" s="34"/>
      <c r="F42" s="34"/>
      <c r="G42" s="34"/>
      <c r="H42" s="37"/>
    </row>
    <row r="43" spans="1:8" s="5" customFormat="1" ht="16.5" customHeight="1">
      <c r="A43" s="54"/>
      <c r="B43" s="55"/>
      <c r="C43" s="34"/>
      <c r="D43" s="34"/>
      <c r="E43" s="34"/>
      <c r="F43" s="34"/>
      <c r="G43" s="34"/>
      <c r="H43" s="37"/>
    </row>
    <row r="44" spans="1:8" s="5" customFormat="1" ht="16.5" customHeight="1">
      <c r="A44" s="54"/>
      <c r="B44" s="55"/>
      <c r="C44" s="34"/>
      <c r="D44" s="34"/>
      <c r="E44" s="34"/>
      <c r="F44" s="34"/>
      <c r="G44" s="34"/>
      <c r="H44" s="37"/>
    </row>
    <row r="45" spans="1:8" s="5" customFormat="1" ht="16.5" customHeight="1">
      <c r="A45" s="54"/>
      <c r="B45" s="55"/>
      <c r="C45" s="34"/>
      <c r="D45" s="34"/>
      <c r="E45" s="34"/>
      <c r="F45" s="34"/>
      <c r="G45" s="34"/>
      <c r="H45" s="37"/>
    </row>
    <row r="46" spans="1:8" s="5" customFormat="1" ht="16.5" customHeight="1">
      <c r="A46" s="54"/>
      <c r="B46" s="55"/>
      <c r="C46" s="34"/>
      <c r="D46" s="34"/>
      <c r="E46" s="34"/>
      <c r="F46" s="34"/>
      <c r="G46" s="34"/>
      <c r="H46" s="37"/>
    </row>
    <row r="47" spans="1:8" s="21" customFormat="1" ht="16.5" customHeight="1">
      <c r="A47" s="50"/>
      <c r="B47" s="17"/>
      <c r="C47" s="29"/>
      <c r="D47" s="38"/>
      <c r="E47" s="31"/>
      <c r="F47" s="38"/>
      <c r="G47" s="45"/>
      <c r="H47" s="39"/>
    </row>
    <row r="48" spans="1:8" s="21" customFormat="1" ht="19.5" customHeight="1">
      <c r="A48" s="50"/>
      <c r="B48" s="17"/>
      <c r="C48" s="29"/>
      <c r="D48" s="38"/>
      <c r="E48" s="31"/>
      <c r="F48" s="38"/>
      <c r="G48" s="45"/>
      <c r="H48" s="39"/>
    </row>
    <row r="49" spans="1:8" s="5" customFormat="1" ht="16.5" customHeight="1" thickBot="1">
      <c r="A49" s="71"/>
      <c r="B49" s="72"/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2">
        <v>0</v>
      </c>
    </row>
    <row r="50" spans="1:8" ht="15.75">
      <c r="A50" s="5"/>
      <c r="B50" s="58"/>
      <c r="C50" s="58"/>
      <c r="D50" s="58"/>
      <c r="E50" s="58"/>
      <c r="F50" s="58"/>
      <c r="G50" s="58"/>
      <c r="H50" s="58"/>
    </row>
    <row r="51" spans="2:8" ht="15.75">
      <c r="B51" s="59"/>
      <c r="C51" s="59"/>
      <c r="D51" s="59"/>
      <c r="E51" s="59"/>
      <c r="F51" s="59"/>
      <c r="G51" s="59"/>
      <c r="H51" s="59"/>
    </row>
  </sheetData>
  <sheetProtection/>
  <mergeCells count="31">
    <mergeCell ref="A37:B37"/>
    <mergeCell ref="A35:B35"/>
    <mergeCell ref="A39:B39"/>
    <mergeCell ref="B51:H51"/>
    <mergeCell ref="B50:H50"/>
    <mergeCell ref="A49:B49"/>
    <mergeCell ref="A40:B40"/>
    <mergeCell ref="A29:B29"/>
    <mergeCell ref="C27:D27"/>
    <mergeCell ref="B25:H25"/>
    <mergeCell ref="A34:B34"/>
    <mergeCell ref="A12:B12"/>
    <mergeCell ref="C26:H26"/>
    <mergeCell ref="E27:F27"/>
    <mergeCell ref="A32:B32"/>
    <mergeCell ref="A27:B28"/>
    <mergeCell ref="A24:H24"/>
    <mergeCell ref="G27:H27"/>
    <mergeCell ref="A1:H1"/>
    <mergeCell ref="G4:H4"/>
    <mergeCell ref="B2:H2"/>
    <mergeCell ref="A6:B6"/>
    <mergeCell ref="C4:D4"/>
    <mergeCell ref="C3:H3"/>
    <mergeCell ref="A4:B5"/>
    <mergeCell ref="A19:B19"/>
    <mergeCell ref="A13:B13"/>
    <mergeCell ref="B20:H20"/>
    <mergeCell ref="B21:H21"/>
    <mergeCell ref="A9:B9"/>
    <mergeCell ref="E4:F4"/>
  </mergeCells>
  <dataValidations count="1">
    <dataValidation type="decimal" operator="greaterThanOrEqual" allowBlank="1" showInputMessage="1" showErrorMessage="1" sqref="C13:F18 C6:C11 D6:D12 E6:E11 F6:F12">
      <formula1>0</formula1>
    </dataValidation>
  </dataValidations>
  <printOptions horizontalCentered="1"/>
  <pageMargins left="0.5905511811023623" right="0.5905511811023623" top="0.7874015748031497" bottom="1.1811023622047245" header="0.5118110236220472" footer="0.5118110236220472"/>
  <pageSetup horizontalDpi="600" verticalDpi="600" orientation="portrait" paperSize="9" scale="94" r:id="rId1"/>
  <ignoredErrors>
    <ignoredError sqref="D12 D6 D29 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45">
      <selection activeCell="K48" sqref="K48"/>
    </sheetView>
  </sheetViews>
  <sheetFormatPr defaultColWidth="9.00390625" defaultRowHeight="16.5"/>
  <cols>
    <col min="1" max="1" width="0.875" style="11" customWidth="1"/>
    <col min="2" max="2" width="19.00390625" style="11" customWidth="1"/>
    <col min="3" max="3" width="7.75390625" style="11" customWidth="1"/>
    <col min="4" max="4" width="13.00390625" style="11" customWidth="1"/>
    <col min="5" max="5" width="3.75390625" style="11" customWidth="1"/>
    <col min="6" max="6" width="4.50390625" style="11" customWidth="1"/>
    <col min="7" max="7" width="13.25390625" style="11" customWidth="1"/>
    <col min="8" max="8" width="3.50390625" style="11" customWidth="1"/>
    <col min="9" max="9" width="14.75390625" style="11" customWidth="1"/>
    <col min="10" max="10" width="1.37890625" style="11" customWidth="1"/>
    <col min="11" max="11" width="8.25390625" style="11" customWidth="1"/>
    <col min="12" max="12" width="13.00390625" style="11" customWidth="1"/>
    <col min="13" max="16384" width="9.00390625" style="11" customWidth="1"/>
  </cols>
  <sheetData>
    <row r="1" spans="2:11" s="1" customFormat="1" ht="27" customHeight="1">
      <c r="B1" s="62" t="s">
        <v>9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s="1" customFormat="1" ht="17.25" customHeight="1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3" customFormat="1" ht="20.25" thickBot="1">
      <c r="A3" s="1"/>
      <c r="B3" s="2"/>
      <c r="C3" s="111" t="s">
        <v>63</v>
      </c>
      <c r="D3" s="112"/>
      <c r="E3" s="112"/>
      <c r="F3" s="112"/>
      <c r="G3" s="112"/>
      <c r="H3" s="112"/>
      <c r="I3" s="113" t="s">
        <v>0</v>
      </c>
      <c r="J3" s="113"/>
      <c r="K3" s="113"/>
    </row>
    <row r="4" spans="1:11" s="3" customFormat="1" ht="18.75" customHeight="1">
      <c r="A4" s="67" t="s">
        <v>4</v>
      </c>
      <c r="B4" s="67"/>
      <c r="C4" s="68"/>
      <c r="D4" s="103" t="s">
        <v>68</v>
      </c>
      <c r="E4" s="68"/>
      <c r="F4" s="103" t="s">
        <v>6</v>
      </c>
      <c r="G4" s="68"/>
      <c r="H4" s="61" t="s">
        <v>10</v>
      </c>
      <c r="I4" s="118"/>
      <c r="J4" s="118"/>
      <c r="K4" s="118"/>
    </row>
    <row r="5" spans="1:11" s="3" customFormat="1" ht="18.75" customHeight="1">
      <c r="A5" s="69"/>
      <c r="B5" s="69"/>
      <c r="C5" s="70"/>
      <c r="D5" s="104"/>
      <c r="E5" s="70"/>
      <c r="F5" s="104"/>
      <c r="G5" s="70"/>
      <c r="H5" s="116" t="s">
        <v>11</v>
      </c>
      <c r="I5" s="117"/>
      <c r="J5" s="109" t="s">
        <v>1</v>
      </c>
      <c r="K5" s="110"/>
    </row>
    <row r="6" spans="1:11" s="5" customFormat="1" ht="14.25" customHeight="1">
      <c r="A6" s="107" t="s">
        <v>12</v>
      </c>
      <c r="B6" s="107"/>
      <c r="C6" s="108"/>
      <c r="D6" s="105"/>
      <c r="E6" s="106"/>
      <c r="F6" s="105"/>
      <c r="G6" s="106"/>
      <c r="H6" s="105"/>
      <c r="I6" s="106"/>
      <c r="J6" s="114"/>
      <c r="K6" s="115"/>
    </row>
    <row r="7" spans="1:11" ht="14.25" customHeight="1">
      <c r="A7" s="6"/>
      <c r="B7" s="119" t="s">
        <v>13</v>
      </c>
      <c r="C7" s="120"/>
      <c r="D7" s="79">
        <v>350000</v>
      </c>
      <c r="E7" s="80"/>
      <c r="F7" s="79">
        <v>2260627</v>
      </c>
      <c r="G7" s="80"/>
      <c r="H7" s="81">
        <f>F7-D7</f>
        <v>1910627</v>
      </c>
      <c r="I7" s="82"/>
      <c r="J7" s="99">
        <f>H7/D7*100</f>
        <v>545.8934285714286</v>
      </c>
      <c r="K7" s="100">
        <v>0.010772564052112273</v>
      </c>
    </row>
    <row r="8" spans="1:11" ht="14.25" customHeight="1">
      <c r="A8" s="6"/>
      <c r="B8" s="119" t="s">
        <v>14</v>
      </c>
      <c r="C8" s="120"/>
      <c r="D8" s="79">
        <v>157000</v>
      </c>
      <c r="E8" s="80"/>
      <c r="F8" s="79">
        <v>56022</v>
      </c>
      <c r="G8" s="80"/>
      <c r="H8" s="81">
        <f>F8-D8</f>
        <v>-100978</v>
      </c>
      <c r="I8" s="82"/>
      <c r="J8" s="99">
        <f aca="true" t="shared" si="0" ref="J8:J19">H8/D8*100</f>
        <v>-64.31719745222931</v>
      </c>
      <c r="K8" s="100">
        <v>1.01077256405211</v>
      </c>
    </row>
    <row r="9" spans="1:11" s="5" customFormat="1" ht="14.25" customHeight="1">
      <c r="A9" s="6"/>
      <c r="B9" s="6" t="s">
        <v>15</v>
      </c>
      <c r="C9" s="12"/>
      <c r="D9" s="75">
        <f>SUM(D7:E8)</f>
        <v>507000</v>
      </c>
      <c r="E9" s="76"/>
      <c r="F9" s="75">
        <f>SUM(F7:G8)</f>
        <v>2316649</v>
      </c>
      <c r="G9" s="76"/>
      <c r="H9" s="75">
        <f>SUM(H7:I8)</f>
        <v>1809649</v>
      </c>
      <c r="I9" s="76"/>
      <c r="J9" s="97">
        <f t="shared" si="0"/>
        <v>356.932741617357</v>
      </c>
      <c r="K9" s="98">
        <v>2.01077256405211</v>
      </c>
    </row>
    <row r="10" spans="1:11" s="5" customFormat="1" ht="14.25" customHeight="1" hidden="1">
      <c r="A10" s="73" t="s">
        <v>16</v>
      </c>
      <c r="B10" s="73"/>
      <c r="C10" s="74"/>
      <c r="D10" s="75"/>
      <c r="E10" s="76"/>
      <c r="F10" s="75"/>
      <c r="G10" s="76"/>
      <c r="H10" s="75"/>
      <c r="I10" s="76"/>
      <c r="J10" s="99" t="e">
        <f t="shared" si="0"/>
        <v>#DIV/0!</v>
      </c>
      <c r="K10" s="100">
        <v>3.01077256405211</v>
      </c>
    </row>
    <row r="11" spans="1:11" ht="14.25" customHeight="1" hidden="1">
      <c r="A11" s="6"/>
      <c r="B11" s="77" t="s">
        <v>17</v>
      </c>
      <c r="C11" s="78"/>
      <c r="D11" s="79">
        <v>0</v>
      </c>
      <c r="E11" s="80"/>
      <c r="F11" s="79">
        <v>0</v>
      </c>
      <c r="G11" s="80"/>
      <c r="H11" s="81">
        <v>0</v>
      </c>
      <c r="I11" s="82"/>
      <c r="J11" s="99" t="e">
        <f t="shared" si="0"/>
        <v>#DIV/0!</v>
      </c>
      <c r="K11" s="100">
        <v>4.01077256405211</v>
      </c>
    </row>
    <row r="12" spans="1:11" ht="14.25" customHeight="1" hidden="1">
      <c r="A12" s="6"/>
      <c r="B12" s="77" t="s">
        <v>18</v>
      </c>
      <c r="C12" s="78"/>
      <c r="D12" s="79"/>
      <c r="E12" s="80"/>
      <c r="F12" s="81">
        <v>0</v>
      </c>
      <c r="G12" s="82"/>
      <c r="H12" s="81">
        <v>0</v>
      </c>
      <c r="I12" s="82"/>
      <c r="J12" s="99" t="e">
        <f t="shared" si="0"/>
        <v>#DIV/0!</v>
      </c>
      <c r="K12" s="100">
        <v>5.01077256405211</v>
      </c>
    </row>
    <row r="13" spans="1:11" s="5" customFormat="1" ht="14.25" customHeight="1" hidden="1">
      <c r="A13" s="6"/>
      <c r="B13" s="6" t="s">
        <v>19</v>
      </c>
      <c r="C13" s="12"/>
      <c r="D13" s="75">
        <v>0</v>
      </c>
      <c r="E13" s="76"/>
      <c r="F13" s="75">
        <v>0</v>
      </c>
      <c r="G13" s="76"/>
      <c r="H13" s="75">
        <v>0</v>
      </c>
      <c r="I13" s="76"/>
      <c r="J13" s="99" t="e">
        <f t="shared" si="0"/>
        <v>#DIV/0!</v>
      </c>
      <c r="K13" s="100">
        <v>6.01077256405211</v>
      </c>
    </row>
    <row r="14" spans="1:11" s="5" customFormat="1" ht="14.25" customHeight="1">
      <c r="A14" s="73" t="s">
        <v>64</v>
      </c>
      <c r="B14" s="73"/>
      <c r="C14" s="74"/>
      <c r="D14" s="13"/>
      <c r="E14" s="51"/>
      <c r="F14" s="13"/>
      <c r="G14" s="51"/>
      <c r="H14" s="81"/>
      <c r="I14" s="82"/>
      <c r="J14" s="99"/>
      <c r="K14" s="100"/>
    </row>
    <row r="15" spans="1:11" s="5" customFormat="1" ht="14.25" customHeight="1">
      <c r="A15" s="6"/>
      <c r="B15" s="52" t="s">
        <v>65</v>
      </c>
      <c r="C15" s="12"/>
      <c r="D15" s="79">
        <v>-228000</v>
      </c>
      <c r="E15" s="80"/>
      <c r="F15" s="13"/>
      <c r="G15" s="51"/>
      <c r="H15" s="81">
        <f>F15-D15</f>
        <v>228000</v>
      </c>
      <c r="I15" s="82"/>
      <c r="J15" s="99">
        <f>H15/D15*100</f>
        <v>-100</v>
      </c>
      <c r="K15" s="100">
        <v>8.01077256405211</v>
      </c>
    </row>
    <row r="16" spans="1:11" s="5" customFormat="1" ht="14.25" customHeight="1">
      <c r="A16" s="6"/>
      <c r="B16" s="6" t="s">
        <v>70</v>
      </c>
      <c r="C16" s="12"/>
      <c r="D16" s="101">
        <f>D15</f>
        <v>-228000</v>
      </c>
      <c r="E16" s="102"/>
      <c r="F16" s="101">
        <f>F15</f>
        <v>0</v>
      </c>
      <c r="G16" s="102"/>
      <c r="H16" s="101">
        <f>H15</f>
        <v>228000</v>
      </c>
      <c r="I16" s="102"/>
      <c r="J16" s="97">
        <f t="shared" si="0"/>
        <v>-100</v>
      </c>
      <c r="K16" s="98">
        <v>9.01077256405211</v>
      </c>
    </row>
    <row r="17" spans="1:11" s="5" customFormat="1" ht="14.25" customHeight="1">
      <c r="A17" s="73" t="s">
        <v>20</v>
      </c>
      <c r="B17" s="73"/>
      <c r="C17" s="74"/>
      <c r="D17" s="75">
        <f>D9+D16</f>
        <v>279000</v>
      </c>
      <c r="E17" s="76"/>
      <c r="F17" s="75">
        <f>F9+F16</f>
        <v>2316649</v>
      </c>
      <c r="G17" s="76"/>
      <c r="H17" s="75">
        <f>H9+H16</f>
        <v>2037649</v>
      </c>
      <c r="I17" s="76"/>
      <c r="J17" s="97">
        <f t="shared" si="0"/>
        <v>730.3401433691756</v>
      </c>
      <c r="K17" s="98">
        <v>10.0107725640521</v>
      </c>
    </row>
    <row r="18" spans="1:11" s="5" customFormat="1" ht="14.25" customHeight="1">
      <c r="A18" s="73" t="s">
        <v>21</v>
      </c>
      <c r="B18" s="73"/>
      <c r="C18" s="74"/>
      <c r="D18" s="101">
        <v>836773000</v>
      </c>
      <c r="E18" s="102"/>
      <c r="F18" s="101">
        <v>843967586.5</v>
      </c>
      <c r="G18" s="102"/>
      <c r="H18" s="75">
        <f>F18-D18</f>
        <v>7194586.5</v>
      </c>
      <c r="I18" s="76"/>
      <c r="J18" s="97">
        <f t="shared" si="0"/>
        <v>0.8598014634793427</v>
      </c>
      <c r="K18" s="98">
        <v>11.0107725640521</v>
      </c>
    </row>
    <row r="19" spans="1:11" s="5" customFormat="1" ht="14.25" customHeight="1">
      <c r="A19" s="73" t="s">
        <v>22</v>
      </c>
      <c r="B19" s="73"/>
      <c r="C19" s="74"/>
      <c r="D19" s="75">
        <f>D17+D18</f>
        <v>837052000</v>
      </c>
      <c r="E19" s="76"/>
      <c r="F19" s="75">
        <f>F17+F18</f>
        <v>846284235.5</v>
      </c>
      <c r="G19" s="76"/>
      <c r="H19" s="75">
        <f>H17+H18</f>
        <v>9232235.5</v>
      </c>
      <c r="I19" s="76"/>
      <c r="J19" s="97">
        <f t="shared" si="0"/>
        <v>1.1029464716648427</v>
      </c>
      <c r="K19" s="98">
        <v>12.0107725640521</v>
      </c>
    </row>
    <row r="20" spans="1:11" s="5" customFormat="1" ht="14.25" customHeight="1">
      <c r="A20" s="73"/>
      <c r="B20" s="73"/>
      <c r="C20" s="74"/>
      <c r="D20" s="75"/>
      <c r="E20" s="76"/>
      <c r="F20" s="75"/>
      <c r="G20" s="76"/>
      <c r="H20" s="75"/>
      <c r="I20" s="76"/>
      <c r="J20" s="97"/>
      <c r="K20" s="98"/>
    </row>
    <row r="21" spans="1:11" ht="14.25" customHeight="1">
      <c r="A21" s="6"/>
      <c r="B21" s="77"/>
      <c r="C21" s="78"/>
      <c r="D21" s="79">
        <v>0</v>
      </c>
      <c r="E21" s="80"/>
      <c r="F21" s="79">
        <v>0</v>
      </c>
      <c r="G21" s="80"/>
      <c r="H21" s="81">
        <v>0</v>
      </c>
      <c r="I21" s="82"/>
      <c r="J21" s="99">
        <v>0</v>
      </c>
      <c r="K21" s="100">
        <v>0.10058824250672846</v>
      </c>
    </row>
    <row r="22" spans="1:11" ht="14.25" customHeight="1">
      <c r="A22" s="6"/>
      <c r="B22" s="77"/>
      <c r="C22" s="78"/>
      <c r="D22" s="79"/>
      <c r="E22" s="80"/>
      <c r="F22" s="81">
        <v>0</v>
      </c>
      <c r="G22" s="82"/>
      <c r="H22" s="81">
        <v>0</v>
      </c>
      <c r="I22" s="82"/>
      <c r="J22" s="99"/>
      <c r="K22" s="100"/>
    </row>
    <row r="23" spans="1:11" ht="14.25" customHeight="1">
      <c r="A23" s="6"/>
      <c r="B23" s="77"/>
      <c r="C23" s="78"/>
      <c r="D23" s="79"/>
      <c r="E23" s="80"/>
      <c r="F23" s="79"/>
      <c r="G23" s="80"/>
      <c r="H23" s="81"/>
      <c r="I23" s="82"/>
      <c r="J23" s="99"/>
      <c r="K23" s="100"/>
    </row>
    <row r="24" spans="1:11" ht="14.25" customHeight="1">
      <c r="A24" s="6"/>
      <c r="B24" s="77"/>
      <c r="C24" s="78"/>
      <c r="D24" s="79"/>
      <c r="E24" s="80"/>
      <c r="F24" s="79"/>
      <c r="G24" s="80"/>
      <c r="H24" s="81"/>
      <c r="I24" s="82"/>
      <c r="J24" s="99"/>
      <c r="K24" s="100"/>
    </row>
    <row r="25" spans="1:11" s="5" customFormat="1" ht="14.25" customHeight="1">
      <c r="A25" s="6"/>
      <c r="B25" s="6"/>
      <c r="C25" s="12"/>
      <c r="D25" s="75"/>
      <c r="E25" s="76"/>
      <c r="F25" s="75"/>
      <c r="G25" s="76"/>
      <c r="H25" s="75"/>
      <c r="I25" s="76"/>
      <c r="J25" s="97"/>
      <c r="K25" s="98"/>
    </row>
    <row r="26" spans="1:11" s="5" customFormat="1" ht="14.25" customHeight="1">
      <c r="A26" s="121"/>
      <c r="B26" s="121"/>
      <c r="C26" s="122"/>
      <c r="D26" s="101"/>
      <c r="E26" s="102"/>
      <c r="F26" s="101"/>
      <c r="G26" s="102"/>
      <c r="H26" s="101"/>
      <c r="I26" s="102"/>
      <c r="J26" s="135"/>
      <c r="K26" s="136"/>
    </row>
    <row r="27" spans="1:11" s="5" customFormat="1" ht="14.25" customHeight="1">
      <c r="A27" s="73"/>
      <c r="B27" s="73"/>
      <c r="C27" s="74"/>
      <c r="D27" s="75"/>
      <c r="E27" s="76"/>
      <c r="F27" s="75"/>
      <c r="G27" s="76"/>
      <c r="H27" s="75"/>
      <c r="I27" s="76"/>
      <c r="J27" s="97"/>
      <c r="K27" s="98"/>
    </row>
    <row r="28" spans="1:11" s="5" customFormat="1" ht="14.25" customHeight="1">
      <c r="A28" s="73"/>
      <c r="B28" s="73"/>
      <c r="C28" s="74"/>
      <c r="D28" s="101"/>
      <c r="E28" s="102"/>
      <c r="F28" s="101"/>
      <c r="G28" s="102"/>
      <c r="H28" s="75"/>
      <c r="I28" s="76"/>
      <c r="J28" s="97"/>
      <c r="K28" s="98"/>
    </row>
    <row r="29" spans="1:11" s="5" customFormat="1" ht="14.25" customHeight="1" thickBot="1">
      <c r="A29" s="124"/>
      <c r="B29" s="124"/>
      <c r="C29" s="125"/>
      <c r="D29" s="83"/>
      <c r="E29" s="90"/>
      <c r="F29" s="83"/>
      <c r="G29" s="90"/>
      <c r="H29" s="83"/>
      <c r="I29" s="90"/>
      <c r="J29" s="137"/>
      <c r="K29" s="138"/>
    </row>
    <row r="33" spans="1:11" s="1" customFormat="1" ht="27" customHeight="1">
      <c r="A33" s="5"/>
      <c r="B33" s="62" t="s">
        <v>23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2:11" s="1" customFormat="1" ht="17.2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s="3" customFormat="1" ht="16.5" thickBot="1">
      <c r="A35" s="1"/>
      <c r="B35" s="1"/>
      <c r="C35" s="126" t="s">
        <v>66</v>
      </c>
      <c r="D35" s="126"/>
      <c r="E35" s="126"/>
      <c r="F35" s="126"/>
      <c r="G35" s="126"/>
      <c r="H35" s="126"/>
      <c r="I35" s="113" t="s">
        <v>0</v>
      </c>
      <c r="J35" s="113"/>
      <c r="K35" s="113"/>
    </row>
    <row r="36" spans="1:11" s="15" customFormat="1" ht="35.25" customHeight="1">
      <c r="A36" s="133" t="s">
        <v>24</v>
      </c>
      <c r="B36" s="92"/>
      <c r="C36" s="91" t="s">
        <v>25</v>
      </c>
      <c r="D36" s="92"/>
      <c r="E36" s="129" t="s">
        <v>26</v>
      </c>
      <c r="F36" s="130"/>
      <c r="G36" s="91" t="s">
        <v>27</v>
      </c>
      <c r="H36" s="92"/>
      <c r="I36" s="91" t="s">
        <v>2</v>
      </c>
      <c r="J36" s="133"/>
      <c r="K36" s="14" t="s">
        <v>26</v>
      </c>
    </row>
    <row r="37" spans="1:11" s="5" customFormat="1" ht="19.5" customHeight="1">
      <c r="A37" s="134" t="s">
        <v>28</v>
      </c>
      <c r="B37" s="128"/>
      <c r="C37" s="105">
        <f>SUM(C38:D47)</f>
        <v>846744862.5</v>
      </c>
      <c r="D37" s="106"/>
      <c r="E37" s="105">
        <f aca="true" t="shared" si="1" ref="E37:E48">IF(C$37&gt;0,(C37/C$37)*100,0)</f>
        <v>100</v>
      </c>
      <c r="F37" s="106">
        <f aca="true" t="shared" si="2" ref="F37:F44">IF(E$5&gt;0,(E37/E$32)*100,0)</f>
        <v>0</v>
      </c>
      <c r="G37" s="127" t="s">
        <v>29</v>
      </c>
      <c r="H37" s="128"/>
      <c r="I37" s="105">
        <f>SUM(I38:J41)</f>
        <v>56621</v>
      </c>
      <c r="J37" s="123"/>
      <c r="K37" s="13">
        <f aca="true" t="shared" si="3" ref="K37:K48">IF(I$48&gt;0,(I37/I$48)*100,0)</f>
        <v>0.006686902100926534</v>
      </c>
    </row>
    <row r="38" spans="1:11" ht="19.5" customHeight="1">
      <c r="A38" s="87" t="s">
        <v>30</v>
      </c>
      <c r="B38" s="88"/>
      <c r="C38" s="79">
        <v>846621844.5</v>
      </c>
      <c r="D38" s="80"/>
      <c r="E38" s="81">
        <f>IF(C$37&gt;0,(C38/C$37)*100,0)</f>
        <v>99.98547165675895</v>
      </c>
      <c r="F38" s="82">
        <f t="shared" si="2"/>
        <v>0</v>
      </c>
      <c r="G38" s="87" t="s">
        <v>31</v>
      </c>
      <c r="H38" s="88"/>
      <c r="I38" s="79">
        <v>56621</v>
      </c>
      <c r="J38" s="89"/>
      <c r="K38" s="9">
        <f t="shared" si="3"/>
        <v>0.006686902100926534</v>
      </c>
    </row>
    <row r="39" spans="1:11" ht="19.5" customHeight="1">
      <c r="A39" s="87" t="s">
        <v>32</v>
      </c>
      <c r="B39" s="88"/>
      <c r="C39" s="79">
        <v>111280</v>
      </c>
      <c r="D39" s="80"/>
      <c r="E39" s="81">
        <f t="shared" si="1"/>
        <v>0.013142093318576232</v>
      </c>
      <c r="F39" s="82">
        <f t="shared" si="2"/>
        <v>0</v>
      </c>
      <c r="G39" s="87"/>
      <c r="H39" s="88"/>
      <c r="I39" s="79"/>
      <c r="J39" s="89"/>
      <c r="K39" s="9">
        <f t="shared" si="3"/>
        <v>0</v>
      </c>
    </row>
    <row r="40" spans="1:11" ht="19.5" customHeight="1">
      <c r="A40" s="87" t="s">
        <v>33</v>
      </c>
      <c r="B40" s="88"/>
      <c r="C40" s="79">
        <v>11088</v>
      </c>
      <c r="D40" s="80"/>
      <c r="E40" s="131">
        <f t="shared" si="1"/>
        <v>0.001309485358702132</v>
      </c>
      <c r="F40" s="132">
        <f t="shared" si="2"/>
        <v>0</v>
      </c>
      <c r="G40" s="87"/>
      <c r="H40" s="88"/>
      <c r="I40" s="79"/>
      <c r="J40" s="89"/>
      <c r="K40" s="9">
        <f t="shared" si="3"/>
        <v>0</v>
      </c>
    </row>
    <row r="41" spans="1:11" ht="19.5" customHeight="1">
      <c r="A41" s="87" t="s">
        <v>34</v>
      </c>
      <c r="B41" s="88"/>
      <c r="C41" s="79">
        <v>650</v>
      </c>
      <c r="D41" s="80"/>
      <c r="E41" s="131">
        <f t="shared" si="1"/>
        <v>7.676456377673032E-05</v>
      </c>
      <c r="F41" s="132">
        <f t="shared" si="2"/>
        <v>0</v>
      </c>
      <c r="G41" s="142"/>
      <c r="H41" s="143"/>
      <c r="I41" s="79"/>
      <c r="J41" s="89"/>
      <c r="K41" s="9">
        <f t="shared" si="3"/>
        <v>0</v>
      </c>
    </row>
    <row r="42" spans="1:11" s="5" customFormat="1" ht="19.5" customHeight="1">
      <c r="A42" s="87"/>
      <c r="B42" s="88"/>
      <c r="C42" s="79"/>
      <c r="D42" s="80"/>
      <c r="E42" s="81">
        <f t="shared" si="1"/>
        <v>0</v>
      </c>
      <c r="F42" s="82">
        <f t="shared" si="2"/>
        <v>0</v>
      </c>
      <c r="G42" s="139" t="s">
        <v>35</v>
      </c>
      <c r="H42" s="140"/>
      <c r="I42" s="101">
        <f>SUM(I43:I47)</f>
        <v>846688241.5</v>
      </c>
      <c r="J42" s="141"/>
      <c r="K42" s="13">
        <f t="shared" si="3"/>
        <v>99.99331309789908</v>
      </c>
    </row>
    <row r="43" spans="1:11" ht="19.5" customHeight="1">
      <c r="A43" s="87"/>
      <c r="B43" s="88"/>
      <c r="C43" s="79"/>
      <c r="D43" s="80"/>
      <c r="E43" s="81">
        <f t="shared" si="1"/>
        <v>0</v>
      </c>
      <c r="F43" s="82">
        <f t="shared" si="2"/>
        <v>0</v>
      </c>
      <c r="G43" s="87" t="s">
        <v>36</v>
      </c>
      <c r="H43" s="88"/>
      <c r="I43" s="79">
        <v>725431439.31</v>
      </c>
      <c r="J43" s="89"/>
      <c r="K43" s="9">
        <f>IF(I$48&gt;0,(I43/I$48)*100,0)</f>
        <v>85.6729661362427</v>
      </c>
    </row>
    <row r="44" spans="1:11" ht="19.5" customHeight="1">
      <c r="A44" s="87"/>
      <c r="B44" s="88"/>
      <c r="C44" s="79"/>
      <c r="D44" s="80"/>
      <c r="E44" s="81">
        <f t="shared" si="1"/>
        <v>0</v>
      </c>
      <c r="F44" s="82">
        <f t="shared" si="2"/>
        <v>0</v>
      </c>
      <c r="G44" s="87" t="s">
        <v>37</v>
      </c>
      <c r="H44" s="88"/>
      <c r="I44" s="79">
        <v>121256802.19</v>
      </c>
      <c r="J44" s="89"/>
      <c r="K44" s="9">
        <f t="shared" si="3"/>
        <v>14.320346961656352</v>
      </c>
    </row>
    <row r="45" spans="1:11" ht="19.5" customHeight="1">
      <c r="A45" s="16"/>
      <c r="B45" s="17"/>
      <c r="C45" s="7"/>
      <c r="D45" s="8"/>
      <c r="E45" s="9"/>
      <c r="F45" s="10"/>
      <c r="G45" s="16"/>
      <c r="H45" s="17"/>
      <c r="I45" s="7"/>
      <c r="J45" s="18"/>
      <c r="K45" s="9"/>
    </row>
    <row r="46" spans="1:11" ht="19.5" customHeight="1">
      <c r="A46" s="87"/>
      <c r="B46" s="88"/>
      <c r="C46" s="79"/>
      <c r="D46" s="80"/>
      <c r="E46" s="81">
        <f t="shared" si="1"/>
        <v>0</v>
      </c>
      <c r="F46" s="82">
        <f>IF(E$5&gt;0,(E46/E$32)*100,0)</f>
        <v>0</v>
      </c>
      <c r="G46" s="87"/>
      <c r="H46" s="88"/>
      <c r="I46" s="79"/>
      <c r="J46" s="89"/>
      <c r="K46" s="9">
        <f t="shared" si="3"/>
        <v>0</v>
      </c>
    </row>
    <row r="47" spans="1:11" ht="21" customHeight="1">
      <c r="A47" s="87"/>
      <c r="B47" s="88"/>
      <c r="C47" s="79"/>
      <c r="D47" s="80"/>
      <c r="E47" s="81">
        <f t="shared" si="1"/>
        <v>0</v>
      </c>
      <c r="F47" s="82">
        <f>IF(E$5&gt;0,(E47/E$32)*100,0)</f>
        <v>0</v>
      </c>
      <c r="G47" s="87"/>
      <c r="H47" s="88"/>
      <c r="I47" s="79"/>
      <c r="J47" s="89"/>
      <c r="K47" s="9">
        <f t="shared" si="3"/>
        <v>0</v>
      </c>
    </row>
    <row r="48" spans="1:12" s="5" customFormat="1" ht="19.5" customHeight="1" thickBot="1">
      <c r="A48" s="95" t="s">
        <v>38</v>
      </c>
      <c r="B48" s="96"/>
      <c r="C48" s="83">
        <f>SUM(C38:D47)</f>
        <v>846744862.5</v>
      </c>
      <c r="D48" s="90"/>
      <c r="E48" s="83">
        <f t="shared" si="1"/>
        <v>100</v>
      </c>
      <c r="F48" s="90">
        <f>IF(E$5&gt;0,(E48/E$32)*100,0)</f>
        <v>0</v>
      </c>
      <c r="G48" s="93" t="s">
        <v>39</v>
      </c>
      <c r="H48" s="94"/>
      <c r="I48" s="83">
        <f>I37+I42</f>
        <v>846744862.5</v>
      </c>
      <c r="J48" s="84"/>
      <c r="K48" s="19">
        <f t="shared" si="3"/>
        <v>100</v>
      </c>
      <c r="L48" s="20" t="str">
        <f>IF(C48=I48,"平衡","不平衡")</f>
        <v>平衡</v>
      </c>
    </row>
    <row r="49" spans="2:11" s="21" customFormat="1" ht="16.5" customHeight="1">
      <c r="B49" s="85" t="s">
        <v>40</v>
      </c>
      <c r="C49" s="86"/>
      <c r="D49" s="86"/>
      <c r="E49" s="86"/>
      <c r="F49" s="86"/>
      <c r="G49" s="86"/>
      <c r="H49" s="86"/>
      <c r="I49" s="86"/>
      <c r="J49" s="86"/>
      <c r="K49" s="86"/>
    </row>
    <row r="50" spans="2:11" ht="16.5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2:11" ht="16.5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</row>
  </sheetData>
  <sheetProtection/>
  <mergeCells count="189">
    <mergeCell ref="H29:I29"/>
    <mergeCell ref="J23:K23"/>
    <mergeCell ref="J25:K25"/>
    <mergeCell ref="J29:K29"/>
    <mergeCell ref="H28:I28"/>
    <mergeCell ref="J27:K27"/>
    <mergeCell ref="F16:G16"/>
    <mergeCell ref="C42:D42"/>
    <mergeCell ref="I44:J44"/>
    <mergeCell ref="G44:H44"/>
    <mergeCell ref="G42:H42"/>
    <mergeCell ref="G43:H43"/>
    <mergeCell ref="I42:J42"/>
    <mergeCell ref="I43:J43"/>
    <mergeCell ref="G41:H41"/>
    <mergeCell ref="I38:J38"/>
    <mergeCell ref="J28:K28"/>
    <mergeCell ref="H26:I26"/>
    <mergeCell ref="F23:G23"/>
    <mergeCell ref="F24:G24"/>
    <mergeCell ref="F25:G25"/>
    <mergeCell ref="H25:I25"/>
    <mergeCell ref="H23:I23"/>
    <mergeCell ref="F28:G28"/>
    <mergeCell ref="F26:G26"/>
    <mergeCell ref="J26:K26"/>
    <mergeCell ref="E36:F36"/>
    <mergeCell ref="A41:B41"/>
    <mergeCell ref="A40:B40"/>
    <mergeCell ref="C43:D43"/>
    <mergeCell ref="E43:F43"/>
    <mergeCell ref="I40:J40"/>
    <mergeCell ref="A42:B42"/>
    <mergeCell ref="C40:D40"/>
    <mergeCell ref="C41:D41"/>
    <mergeCell ref="E40:F40"/>
    <mergeCell ref="A43:B43"/>
    <mergeCell ref="I36:J36"/>
    <mergeCell ref="I39:J39"/>
    <mergeCell ref="E37:F37"/>
    <mergeCell ref="A36:B36"/>
    <mergeCell ref="A37:B37"/>
    <mergeCell ref="C37:D37"/>
    <mergeCell ref="A38:B38"/>
    <mergeCell ref="E38:F38"/>
    <mergeCell ref="C39:D39"/>
    <mergeCell ref="E39:F39"/>
    <mergeCell ref="E41:F41"/>
    <mergeCell ref="E42:F42"/>
    <mergeCell ref="G38:H38"/>
    <mergeCell ref="J5:K5"/>
    <mergeCell ref="B1:K1"/>
    <mergeCell ref="B2:K2"/>
    <mergeCell ref="C3:H3"/>
    <mergeCell ref="I3:K3"/>
    <mergeCell ref="J6:K6"/>
    <mergeCell ref="J7:K7"/>
    <mergeCell ref="J8:K8"/>
    <mergeCell ref="J9:K9"/>
    <mergeCell ref="H5:I5"/>
    <mergeCell ref="F4:G5"/>
    <mergeCell ref="H4:K4"/>
    <mergeCell ref="B7:C7"/>
    <mergeCell ref="D6:E6"/>
    <mergeCell ref="B8:C8"/>
    <mergeCell ref="F7:G7"/>
    <mergeCell ref="F8:G8"/>
    <mergeCell ref="F9:G9"/>
    <mergeCell ref="A19:C19"/>
    <mergeCell ref="D18:E18"/>
    <mergeCell ref="D4:E5"/>
    <mergeCell ref="D13:E13"/>
    <mergeCell ref="B12:C12"/>
    <mergeCell ref="A14:C14"/>
    <mergeCell ref="D15:E15"/>
    <mergeCell ref="D16:E16"/>
    <mergeCell ref="H6:I6"/>
    <mergeCell ref="H7:I7"/>
    <mergeCell ref="H8:I8"/>
    <mergeCell ref="H9:I9"/>
    <mergeCell ref="D7:E7"/>
    <mergeCell ref="D8:E8"/>
    <mergeCell ref="D9:E9"/>
    <mergeCell ref="A4:C5"/>
    <mergeCell ref="A6:C6"/>
    <mergeCell ref="F6:G6"/>
    <mergeCell ref="B11:C11"/>
    <mergeCell ref="D11:E11"/>
    <mergeCell ref="D19:E19"/>
    <mergeCell ref="D17:E17"/>
    <mergeCell ref="F10:G10"/>
    <mergeCell ref="F11:G11"/>
    <mergeCell ref="H10:I10"/>
    <mergeCell ref="H13:I13"/>
    <mergeCell ref="J11:K11"/>
    <mergeCell ref="J10:K10"/>
    <mergeCell ref="H11:I11"/>
    <mergeCell ref="H12:I12"/>
    <mergeCell ref="J12:K12"/>
    <mergeCell ref="A17:C17"/>
    <mergeCell ref="A18:C18"/>
    <mergeCell ref="F13:G13"/>
    <mergeCell ref="F17:G17"/>
    <mergeCell ref="F12:G12"/>
    <mergeCell ref="F18:G18"/>
    <mergeCell ref="A10:C10"/>
    <mergeCell ref="D10:E10"/>
    <mergeCell ref="H14:I14"/>
    <mergeCell ref="H15:I15"/>
    <mergeCell ref="H16:I16"/>
    <mergeCell ref="J14:K14"/>
    <mergeCell ref="J15:K15"/>
    <mergeCell ref="J16:K16"/>
    <mergeCell ref="J19:K19"/>
    <mergeCell ref="J13:K13"/>
    <mergeCell ref="D12:E12"/>
    <mergeCell ref="F19:G19"/>
    <mergeCell ref="J17:K17"/>
    <mergeCell ref="J18:K18"/>
    <mergeCell ref="H17:I17"/>
    <mergeCell ref="H18:I18"/>
    <mergeCell ref="E44:F44"/>
    <mergeCell ref="J21:K21"/>
    <mergeCell ref="J22:K22"/>
    <mergeCell ref="J24:K24"/>
    <mergeCell ref="D23:E23"/>
    <mergeCell ref="D24:E24"/>
    <mergeCell ref="H19:I19"/>
    <mergeCell ref="J20:K20"/>
    <mergeCell ref="H24:I24"/>
    <mergeCell ref="C36:D36"/>
    <mergeCell ref="D28:E28"/>
    <mergeCell ref="D27:E27"/>
    <mergeCell ref="B33:K33"/>
    <mergeCell ref="I37:J37"/>
    <mergeCell ref="A39:B39"/>
    <mergeCell ref="A29:C29"/>
    <mergeCell ref="A28:C28"/>
    <mergeCell ref="A27:C27"/>
    <mergeCell ref="C38:D38"/>
    <mergeCell ref="C35:H35"/>
    <mergeCell ref="B49:K49"/>
    <mergeCell ref="B22:C22"/>
    <mergeCell ref="D22:E22"/>
    <mergeCell ref="F22:G22"/>
    <mergeCell ref="H22:I22"/>
    <mergeCell ref="G47:H47"/>
    <mergeCell ref="C44:D44"/>
    <mergeCell ref="B50:K50"/>
    <mergeCell ref="B51:K51"/>
    <mergeCell ref="C46:D46"/>
    <mergeCell ref="E46:F46"/>
    <mergeCell ref="G46:H46"/>
    <mergeCell ref="I46:J46"/>
    <mergeCell ref="C47:D47"/>
    <mergeCell ref="C48:D48"/>
    <mergeCell ref="G39:H39"/>
    <mergeCell ref="G36:H36"/>
    <mergeCell ref="I47:J47"/>
    <mergeCell ref="G48:H48"/>
    <mergeCell ref="A44:B44"/>
    <mergeCell ref="A47:B47"/>
    <mergeCell ref="A48:B48"/>
    <mergeCell ref="A46:B46"/>
    <mergeCell ref="E47:F47"/>
    <mergeCell ref="A20:C20"/>
    <mergeCell ref="D20:E20"/>
    <mergeCell ref="F20:G20"/>
    <mergeCell ref="H20:I20"/>
    <mergeCell ref="B21:C21"/>
    <mergeCell ref="D21:E21"/>
    <mergeCell ref="F21:G21"/>
    <mergeCell ref="H21:I21"/>
    <mergeCell ref="I48:J48"/>
    <mergeCell ref="E48:F48"/>
    <mergeCell ref="A26:C26"/>
    <mergeCell ref="B23:C23"/>
    <mergeCell ref="B24:C24"/>
    <mergeCell ref="F27:G27"/>
    <mergeCell ref="F29:G29"/>
    <mergeCell ref="I41:J41"/>
    <mergeCell ref="G40:H40"/>
    <mergeCell ref="G37:H37"/>
    <mergeCell ref="D25:E25"/>
    <mergeCell ref="D26:E26"/>
    <mergeCell ref="H27:I27"/>
    <mergeCell ref="B34:K34"/>
    <mergeCell ref="I35:K35"/>
    <mergeCell ref="D29:E29"/>
  </mergeCells>
  <printOptions horizontalCentered="1"/>
  <pageMargins left="0.5905511811023623" right="0.5905511811023623" top="0.7874015748031497" bottom="1.1811023622047245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chienting</cp:lastModifiedBy>
  <cp:lastPrinted>2015-03-21T09:30:04Z</cp:lastPrinted>
  <dcterms:created xsi:type="dcterms:W3CDTF">2011-04-19T02:39:36Z</dcterms:created>
  <dcterms:modified xsi:type="dcterms:W3CDTF">2015-04-30T09:28:58Z</dcterms:modified>
  <cp:category/>
  <cp:version/>
  <cp:contentType/>
  <cp:contentStatus/>
</cp:coreProperties>
</file>