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8" yWindow="660" windowWidth="10668" windowHeight="7860" activeTab="1"/>
  </bookViews>
  <sheets>
    <sheet name="餘絀表及撥補表" sheetId="1" r:id="rId1"/>
    <sheet name="現流表及平衡表 " sheetId="2" r:id="rId2"/>
  </sheets>
  <definedNames>
    <definedName name="_xlnm.Print_Area" localSheetId="1">'現流表及平衡表 '!$A$1:$K$48</definedName>
  </definedNames>
  <calcPr fullCalcOnLoad="1"/>
</workbook>
</file>

<file path=xl/sharedStrings.xml><?xml version="1.0" encoding="utf-8"?>
<sst xmlns="http://schemas.openxmlformats.org/spreadsheetml/2006/main" count="97" uniqueCount="80">
  <si>
    <t>單位：新臺幣元</t>
  </si>
  <si>
    <t>％</t>
  </si>
  <si>
    <t>金　　　　額</t>
  </si>
  <si>
    <t>公務人員退休撫卹基金收支餘絀決算表</t>
  </si>
  <si>
    <t>科目</t>
  </si>
  <si>
    <t>本年度決算數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</si>
  <si>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</si>
  <si>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新細明體"/>
        <family val="1"/>
      </rPr>
      <t>額</t>
    </r>
  </si>
  <si>
    <t>總收入</t>
  </si>
  <si>
    <t>財務收入</t>
  </si>
  <si>
    <t>其他收入</t>
  </si>
  <si>
    <t>總支出</t>
  </si>
  <si>
    <t>財務支出</t>
  </si>
  <si>
    <t>其他支出</t>
  </si>
  <si>
    <t>本期賸餘（短絀－）</t>
  </si>
  <si>
    <t>公務人員退休撫卹基金餘絀撥補決算表</t>
  </si>
  <si>
    <t>項目</t>
  </si>
  <si>
    <t>賸餘之部</t>
  </si>
  <si>
    <t>前期未分配賸餘</t>
  </si>
  <si>
    <t>分配之部</t>
  </si>
  <si>
    <t>未分配賸餘</t>
  </si>
  <si>
    <t>公務人員退休撫卹基金現金流量決算表</t>
  </si>
  <si>
    <t>本期賸餘</t>
  </si>
  <si>
    <t>賸餘撥充基金數</t>
  </si>
  <si>
    <t>短絀之部</t>
  </si>
  <si>
    <t>本期短絀</t>
  </si>
  <si>
    <t>填補（分配）之部</t>
  </si>
  <si>
    <t>短絀折減基金數</t>
  </si>
  <si>
    <t>待填補之短絀</t>
  </si>
  <si>
    <t>項目</t>
  </si>
  <si>
    <t>本年度
決算數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</si>
  <si>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</si>
  <si>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</si>
  <si>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業務活動之現金流量</t>
  </si>
  <si>
    <t>本期賸餘（短絀－）</t>
  </si>
  <si>
    <t>調整非現金項目</t>
  </si>
  <si>
    <t>投資活動之現金流量</t>
  </si>
  <si>
    <t>融資活動之現金流量</t>
  </si>
  <si>
    <t>基金收繳數</t>
  </si>
  <si>
    <t>基金給付數</t>
  </si>
  <si>
    <t>現金及約當現金之淨增（淨減－）</t>
  </si>
  <si>
    <t>期初現金及約當現金</t>
  </si>
  <si>
    <t>期末現金及約當現金</t>
  </si>
  <si>
    <t>公務人員退休撫卹基金平衡表</t>
  </si>
  <si>
    <t>科　　　　目</t>
  </si>
  <si>
    <t>金　　　　額</t>
  </si>
  <si>
    <t>％</t>
  </si>
  <si>
    <r>
      <t>科</t>
    </r>
    <r>
      <rPr>
        <b/>
        <sz val="12"/>
        <color indexed="8"/>
        <rFont val="Times New Roman"/>
        <family val="1"/>
      </rPr>
      <t xml:space="preserve">     </t>
    </r>
    <r>
      <rPr>
        <b/>
        <sz val="12"/>
        <color indexed="8"/>
        <rFont val="新細明體"/>
        <family val="1"/>
      </rPr>
      <t>　　目</t>
    </r>
  </si>
  <si>
    <t>資　產</t>
  </si>
  <si>
    <t>負　債</t>
  </si>
  <si>
    <t>流動資產</t>
  </si>
  <si>
    <t>流動負債</t>
  </si>
  <si>
    <t>長期性投資及應收款</t>
  </si>
  <si>
    <t>委託人權益</t>
  </si>
  <si>
    <t>基金</t>
  </si>
  <si>
    <t>累積餘絀</t>
  </si>
  <si>
    <t>權益調整</t>
  </si>
  <si>
    <r>
      <t>合</t>
    </r>
    <r>
      <rPr>
        <b/>
        <sz val="10"/>
        <color indexed="8"/>
        <rFont val="Times New Roman"/>
        <family val="1"/>
      </rPr>
      <t xml:space="preserve">                 </t>
    </r>
    <r>
      <rPr>
        <b/>
        <sz val="10"/>
        <color indexed="8"/>
        <rFont val="新細明體"/>
        <family val="1"/>
      </rPr>
      <t>計</t>
    </r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</si>
  <si>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新細明體"/>
        <family val="1"/>
      </rPr>
      <t>　　計</t>
    </r>
  </si>
  <si>
    <r>
      <t xml:space="preserve">  </t>
    </r>
    <r>
      <rPr>
        <b/>
        <sz val="9"/>
        <color indexed="8"/>
        <rFont val="新細明體"/>
        <family val="1"/>
      </rPr>
      <t>業務活動之淨現金流入（流出－）</t>
    </r>
  </si>
  <si>
    <r>
      <t xml:space="preserve">    </t>
    </r>
    <r>
      <rPr>
        <b/>
        <sz val="9"/>
        <color indexed="8"/>
        <rFont val="新細明體"/>
        <family val="1"/>
      </rPr>
      <t>投資活動之淨現金流入（流出－）</t>
    </r>
  </si>
  <si>
    <r>
      <t xml:space="preserve">    </t>
    </r>
    <r>
      <rPr>
        <b/>
        <sz val="9"/>
        <color indexed="8"/>
        <rFont val="新細明體"/>
        <family val="1"/>
      </rPr>
      <t>融資活動之淨現金流入（流出－）</t>
    </r>
  </si>
  <si>
    <r>
      <t xml:space="preserve">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103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</si>
  <si>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103</t>
    </r>
    <r>
      <rPr>
        <b/>
        <sz val="12"/>
        <color indexed="8"/>
        <rFont val="新細明體"/>
        <family val="1"/>
      </rPr>
      <t>年度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</si>
  <si>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103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</si>
  <si>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>本年度預算數</t>
  </si>
  <si>
    <t>本年度
預算數</t>
  </si>
  <si>
    <r>
      <t xml:space="preserve"> </t>
    </r>
    <r>
      <rPr>
        <sz val="10"/>
        <color indexed="8"/>
        <rFont val="新細明體"/>
        <family val="1"/>
      </rPr>
      <t>註：</t>
    </r>
    <r>
      <rPr>
        <sz val="10"/>
        <color indexed="8"/>
        <rFont val="Times New Roman"/>
        <family val="1"/>
      </rPr>
      <t>1.</t>
    </r>
    <r>
      <rPr>
        <sz val="10"/>
        <color indexed="8"/>
        <rFont val="新細明體"/>
        <family val="1"/>
      </rPr>
      <t>信託代理與保證資產（負債）性質科目，本年度決算數為</t>
    </r>
    <r>
      <rPr>
        <sz val="10"/>
        <color indexed="8"/>
        <rFont val="Times New Roman"/>
        <family val="1"/>
      </rPr>
      <t>165,000,000</t>
    </r>
    <r>
      <rPr>
        <sz val="10"/>
        <color indexed="8"/>
        <rFont val="新細明體"/>
        <family val="1"/>
      </rPr>
      <t>元。</t>
    </r>
    <r>
      <rPr>
        <sz val="10"/>
        <color indexed="8"/>
        <rFont val="Times New Roman"/>
        <family val="1"/>
      </rPr>
      <t xml:space="preserve">        </t>
    </r>
  </si>
  <si>
    <t>委託經營減少</t>
  </si>
  <si>
    <t>委託經營增加</t>
  </si>
  <si>
    <t>中期放款增加</t>
  </si>
  <si>
    <t>備供出售金融資產減少</t>
  </si>
  <si>
    <t>備供出售金融資產增加</t>
  </si>
  <si>
    <t>無活絡市場之債券投資減少</t>
  </si>
  <si>
    <t>無活絡市場之債券投資增加</t>
  </si>
  <si>
    <t>持有至到期日金融資產增加</t>
  </si>
  <si>
    <t>其他資產減少</t>
  </si>
  <si>
    <r>
      <t xml:space="preserve">         2.</t>
    </r>
    <r>
      <rPr>
        <sz val="10"/>
        <rFont val="新細明體"/>
        <family val="1"/>
      </rPr>
      <t>因擔保、保證或契約可能造成未來會計年度支出事項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包括或有負債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為</t>
    </r>
    <r>
      <rPr>
        <sz val="10"/>
        <rFont val="Times New Roman"/>
        <family val="1"/>
      </rPr>
      <t>3,362,104,744,575</t>
    </r>
    <r>
      <rPr>
        <sz val="10"/>
        <rFont val="新細明體"/>
        <family val="1"/>
      </rPr>
      <t>元。</t>
    </r>
    <r>
      <rPr>
        <sz val="10"/>
        <rFont val="Times New Roman"/>
        <family val="1"/>
      </rPr>
      <t xml:space="preserve">        </t>
    </r>
  </si>
  <si>
    <t>應收國庫補貼款</t>
  </si>
  <si>
    <t>其他負債減少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</si>
</sst>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-&quot;\ #,##0.00_);_(* &quot;&quot;_);_(@_)"/>
    <numFmt numFmtId="177" formatCode="_(* #,##0.00_);_(&quot;  &quot;* #,##0.00_);_(* &quot;&quot;_);_(@_)"/>
    <numFmt numFmtId="178" formatCode="_(* #,##0.00_);_(&quot;－&quot;* #,##0.00_);_(* &quot;&quot;_);_(@_)"/>
    <numFmt numFmtId="179" formatCode="_(&quot; +&quot;* #,##0.00_);_(&quot;－&quot;* #,##0.00_);_(* &quot; &quot;_);_(@_)"/>
    <numFmt numFmtId="180" formatCode="_(* #,##0.00_);_(&quot;－&quot;* #,##0.00_);_(* &quot; &quot;_);_(@_)"/>
    <numFmt numFmtId="181" formatCode="_(* #,##0.00_);_(&quot;-&quot;* #,##0.00_);_(* &quot;&quot;_);_(@_)"/>
    <numFmt numFmtId="182" formatCode="#,##0.00_);[Red]\(#,##0.00\)"/>
    <numFmt numFmtId="183" formatCode="0.00_ "/>
  </numFmts>
  <fonts count="34">
    <font>
      <sz val="12"/>
      <name val="新細明體"/>
      <family val="1"/>
    </font>
    <font>
      <sz val="12"/>
      <name val="標楷體"/>
      <family val="4"/>
    </font>
    <font>
      <b/>
      <sz val="20"/>
      <color indexed="8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b/>
      <sz val="12"/>
      <color indexed="8"/>
      <name val="Times New Roman"/>
      <family val="1"/>
    </font>
    <font>
      <b/>
      <sz val="10"/>
      <color indexed="8"/>
      <name val="新細明體"/>
      <family val="1"/>
    </font>
    <font>
      <b/>
      <sz val="10"/>
      <color indexed="8"/>
      <name val="Times New Roman"/>
      <family val="1"/>
    </font>
    <font>
      <b/>
      <sz val="20"/>
      <name val="新細明體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0"/>
      <color indexed="8"/>
      <name val="細明體"/>
      <family val="3"/>
    </font>
    <font>
      <b/>
      <sz val="10"/>
      <color indexed="9"/>
      <name val="新細明體"/>
      <family val="1"/>
    </font>
    <font>
      <sz val="10"/>
      <color indexed="9"/>
      <name val="新細明體"/>
      <family val="1"/>
    </font>
    <font>
      <sz val="10"/>
      <color indexed="9"/>
      <name val="Times New Roman"/>
      <family val="1"/>
    </font>
    <font>
      <sz val="10"/>
      <name val="Times New Roman"/>
      <family val="1"/>
    </font>
    <font>
      <sz val="10"/>
      <name val="新細明體"/>
      <family val="1"/>
    </font>
    <font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color indexed="9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201">
    <xf numFmtId="0" fontId="0" fillId="0" borderId="0" xfId="0" applyAlignment="1">
      <alignment vertical="center"/>
    </xf>
    <xf numFmtId="176" fontId="15" fillId="0" borderId="1" xfId="15" applyNumberFormat="1" applyFont="1" applyBorder="1" applyAlignment="1" applyProtection="1">
      <alignment horizontal="right" vertical="center"/>
      <protection/>
    </xf>
    <xf numFmtId="176" fontId="10" fillId="0" borderId="1" xfId="15" applyNumberFormat="1" applyFont="1" applyBorder="1" applyAlignment="1" applyProtection="1">
      <alignment horizontal="right" vertical="center"/>
      <protection/>
    </xf>
    <xf numFmtId="176" fontId="10" fillId="0" borderId="2" xfId="15" applyNumberFormat="1" applyFont="1" applyFill="1" applyBorder="1" applyAlignment="1" applyProtection="1">
      <alignment horizontal="right" vertical="center"/>
      <protection/>
    </xf>
    <xf numFmtId="0" fontId="15" fillId="0" borderId="0" xfId="15" applyFont="1">
      <alignment vertical="center"/>
      <protection/>
    </xf>
    <xf numFmtId="0" fontId="7" fillId="0" borderId="3" xfId="15" applyFont="1" applyBorder="1" applyAlignment="1" applyProtection="1">
      <alignment horizontal="center" vertical="center"/>
      <protection/>
    </xf>
    <xf numFmtId="0" fontId="24" fillId="0" borderId="0" xfId="15" applyFont="1">
      <alignment vertical="center"/>
      <protection/>
    </xf>
    <xf numFmtId="0" fontId="26" fillId="0" borderId="0" xfId="15" applyFont="1">
      <alignment vertical="center"/>
      <protection/>
    </xf>
    <xf numFmtId="0" fontId="28" fillId="0" borderId="0" xfId="15" applyFont="1" applyBorder="1" applyAlignment="1" applyProtection="1">
      <alignment horizontal="left" vertical="center"/>
      <protection/>
    </xf>
    <xf numFmtId="0" fontId="28" fillId="0" borderId="4" xfId="15" applyFont="1" applyBorder="1" applyAlignment="1" applyProtection="1">
      <alignment horizontal="left" vertical="center"/>
      <protection/>
    </xf>
    <xf numFmtId="0" fontId="30" fillId="0" borderId="0" xfId="15" applyFont="1" applyAlignment="1">
      <alignment horizontal="right" vertical="center"/>
      <protection/>
    </xf>
    <xf numFmtId="177" fontId="15" fillId="0" borderId="1" xfId="0" applyNumberFormat="1" applyFont="1" applyFill="1" applyBorder="1" applyAlignment="1" applyProtection="1">
      <alignment horizontal="right" vertical="center" readingOrder="2"/>
      <protection/>
    </xf>
    <xf numFmtId="177" fontId="10" fillId="0" borderId="1" xfId="0" applyNumberFormat="1" applyFont="1" applyFill="1" applyBorder="1" applyAlignment="1" applyProtection="1">
      <alignment vertical="center" readingOrder="2"/>
      <protection/>
    </xf>
    <xf numFmtId="177" fontId="15" fillId="0" borderId="1" xfId="0" applyNumberFormat="1" applyFont="1" applyFill="1" applyBorder="1" applyAlignment="1" applyProtection="1">
      <alignment vertical="center" readingOrder="2"/>
      <protection/>
    </xf>
    <xf numFmtId="177" fontId="10" fillId="0" borderId="2" xfId="0" applyNumberFormat="1" applyFont="1" applyFill="1" applyBorder="1" applyAlignment="1" applyProtection="1">
      <alignment vertical="center" readingOrder="2"/>
      <protection/>
    </xf>
    <xf numFmtId="176" fontId="10" fillId="0" borderId="5" xfId="17" applyNumberFormat="1" applyFont="1" applyFill="1" applyBorder="1" applyAlignment="1" applyProtection="1">
      <alignment horizontal="right" vertical="center"/>
      <protection/>
    </xf>
    <xf numFmtId="176" fontId="10" fillId="0" borderId="6" xfId="0" applyNumberFormat="1" applyFont="1" applyFill="1" applyBorder="1" applyAlignment="1" applyProtection="1">
      <alignment horizontal="right" vertical="center"/>
      <protection/>
    </xf>
    <xf numFmtId="177" fontId="10" fillId="0" borderId="6" xfId="0" applyNumberFormat="1" applyFont="1" applyFill="1" applyBorder="1" applyAlignment="1" applyProtection="1">
      <alignment horizontal="right" vertical="center"/>
      <protection/>
    </xf>
    <xf numFmtId="176" fontId="15" fillId="0" borderId="7" xfId="17" applyNumberFormat="1" applyFont="1" applyFill="1" applyBorder="1" applyAlignment="1" applyProtection="1">
      <alignment horizontal="right" vertical="center"/>
      <protection locked="0"/>
    </xf>
    <xf numFmtId="176" fontId="15" fillId="0" borderId="7" xfId="0" applyNumberFormat="1" applyFont="1" applyFill="1" applyBorder="1" applyAlignment="1" applyProtection="1">
      <alignment horizontal="right" vertical="center"/>
      <protection/>
    </xf>
    <xf numFmtId="176" fontId="15" fillId="0" borderId="7" xfId="17" applyNumberFormat="1" applyFont="1" applyFill="1" applyBorder="1" applyAlignment="1" applyProtection="1">
      <alignment horizontal="right" vertical="center"/>
      <protection/>
    </xf>
    <xf numFmtId="177" fontId="15" fillId="0" borderId="1" xfId="0" applyNumberFormat="1" applyFont="1" applyFill="1" applyBorder="1" applyAlignment="1" applyProtection="1">
      <alignment horizontal="right" vertical="center"/>
      <protection/>
    </xf>
    <xf numFmtId="176" fontId="10" fillId="0" borderId="7" xfId="17" applyNumberFormat="1" applyFont="1" applyFill="1" applyBorder="1" applyAlignment="1" applyProtection="1">
      <alignment horizontal="right" vertical="center"/>
      <protection/>
    </xf>
    <xf numFmtId="176" fontId="10" fillId="0" borderId="7" xfId="0" applyNumberFormat="1" applyFont="1" applyFill="1" applyBorder="1" applyAlignment="1" applyProtection="1">
      <alignment horizontal="right" vertical="center"/>
      <protection/>
    </xf>
    <xf numFmtId="177" fontId="10" fillId="0" borderId="1" xfId="0" applyNumberFormat="1" applyFont="1" applyFill="1" applyBorder="1" applyAlignment="1" applyProtection="1">
      <alignment horizontal="right" vertical="center"/>
      <protection/>
    </xf>
    <xf numFmtId="176" fontId="10" fillId="0" borderId="5" xfId="0" applyNumberFormat="1" applyFont="1" applyFill="1" applyBorder="1" applyAlignment="1" applyProtection="1">
      <alignment vertical="center"/>
      <protection/>
    </xf>
    <xf numFmtId="176" fontId="10" fillId="0" borderId="6" xfId="0" applyNumberFormat="1" applyFont="1" applyFill="1" applyBorder="1" applyAlignment="1" applyProtection="1">
      <alignment vertical="center" readingOrder="2"/>
      <protection/>
    </xf>
    <xf numFmtId="177" fontId="10" fillId="0" borderId="6" xfId="0" applyNumberFormat="1" applyFont="1" applyFill="1" applyBorder="1" applyAlignment="1" applyProtection="1">
      <alignment vertical="center" readingOrder="2"/>
      <protection/>
    </xf>
    <xf numFmtId="176" fontId="15" fillId="0" borderId="7" xfId="0" applyNumberFormat="1" applyFont="1" applyFill="1" applyBorder="1" applyAlignment="1" applyProtection="1">
      <alignment horizontal="left" vertical="center"/>
      <protection locked="0"/>
    </xf>
    <xf numFmtId="176" fontId="15" fillId="0" borderId="7" xfId="0" applyNumberFormat="1" applyFont="1" applyFill="1" applyBorder="1" applyAlignment="1" applyProtection="1">
      <alignment horizontal="center" vertical="center"/>
      <protection/>
    </xf>
    <xf numFmtId="176" fontId="15" fillId="0" borderId="7" xfId="0" applyNumberFormat="1" applyFont="1" applyFill="1" applyBorder="1" applyAlignment="1" applyProtection="1">
      <alignment horizontal="right" vertical="center"/>
      <protection locked="0"/>
    </xf>
    <xf numFmtId="176" fontId="10" fillId="0" borderId="7" xfId="0" applyNumberFormat="1" applyFont="1" applyFill="1" applyBorder="1" applyAlignment="1" applyProtection="1">
      <alignment vertical="center"/>
      <protection/>
    </xf>
    <xf numFmtId="0" fontId="1" fillId="0" borderId="0" xfId="17" applyFill="1">
      <alignment vertical="center"/>
      <protection/>
    </xf>
    <xf numFmtId="0" fontId="0" fillId="0" borderId="0" xfId="0" applyFill="1" applyAlignment="1">
      <alignment vertical="center"/>
    </xf>
    <xf numFmtId="0" fontId="5" fillId="0" borderId="0" xfId="17" applyFont="1" applyFill="1">
      <alignment vertical="center"/>
      <protection/>
    </xf>
    <xf numFmtId="0" fontId="6" fillId="0" borderId="0" xfId="17" applyFont="1" applyFill="1">
      <alignment vertical="center"/>
      <protection/>
    </xf>
    <xf numFmtId="0" fontId="7" fillId="0" borderId="8" xfId="17" applyFont="1" applyFill="1" applyBorder="1" applyAlignment="1" applyProtection="1">
      <alignment horizontal="distributed" vertical="center" indent="1"/>
      <protection/>
    </xf>
    <xf numFmtId="0" fontId="7" fillId="0" borderId="8" xfId="17" applyFont="1" applyFill="1" applyBorder="1" applyAlignment="1" applyProtection="1">
      <alignment horizontal="center" vertical="center"/>
      <protection/>
    </xf>
    <xf numFmtId="0" fontId="7" fillId="0" borderId="9" xfId="17" applyFont="1" applyFill="1" applyBorder="1" applyAlignment="1" applyProtection="1">
      <alignment horizontal="center" vertical="center"/>
      <protection/>
    </xf>
    <xf numFmtId="0" fontId="13" fillId="0" borderId="0" xfId="17" applyFont="1" applyFill="1" applyAlignment="1">
      <alignment vertical="center"/>
      <protection/>
    </xf>
    <xf numFmtId="0" fontId="14" fillId="0" borderId="4" xfId="17" applyFont="1" applyFill="1" applyBorder="1" applyAlignment="1" applyProtection="1">
      <alignment horizontal="left" vertical="center"/>
      <protection locked="0"/>
    </xf>
    <xf numFmtId="0" fontId="9" fillId="0" borderId="0" xfId="17" applyFont="1" applyFill="1" applyBorder="1" applyAlignment="1" applyProtection="1">
      <alignment horizontal="left" vertical="center"/>
      <protection locked="0"/>
    </xf>
    <xf numFmtId="0" fontId="9" fillId="0" borderId="4" xfId="17" applyFont="1" applyFill="1" applyBorder="1" applyAlignment="1" applyProtection="1">
      <alignment horizontal="left" vertical="center"/>
      <protection locked="0"/>
    </xf>
    <xf numFmtId="176" fontId="10" fillId="0" borderId="10" xfId="17" applyNumberFormat="1" applyFont="1" applyFill="1" applyBorder="1" applyAlignment="1" applyProtection="1">
      <alignment horizontal="right" vertical="center"/>
      <protection/>
    </xf>
    <xf numFmtId="176" fontId="10" fillId="0" borderId="10" xfId="0" applyNumberFormat="1" applyFont="1" applyFill="1" applyBorder="1" applyAlignment="1" applyProtection="1">
      <alignment horizontal="right" vertical="center"/>
      <protection/>
    </xf>
    <xf numFmtId="177" fontId="10" fillId="0" borderId="2" xfId="0" applyNumberFormat="1" applyFont="1" applyFill="1" applyBorder="1" applyAlignment="1" applyProtection="1">
      <alignment horizontal="right" vertical="center"/>
      <protection/>
    </xf>
    <xf numFmtId="0" fontId="5" fillId="0" borderId="0" xfId="17" applyFont="1" applyFill="1" applyAlignment="1">
      <alignment vertical="center"/>
      <protection/>
    </xf>
    <xf numFmtId="49" fontId="14" fillId="0" borderId="4" xfId="17" applyNumberFormat="1" applyFont="1" applyFill="1" applyBorder="1" applyAlignment="1" applyProtection="1">
      <alignment horizontal="left" vertical="center" readingOrder="1"/>
      <protection locked="0"/>
    </xf>
    <xf numFmtId="0" fontId="5" fillId="0" borderId="0" xfId="17" applyFont="1" applyFill="1" applyAlignment="1" applyProtection="1">
      <alignment vertical="center"/>
      <protection/>
    </xf>
    <xf numFmtId="176" fontId="10" fillId="0" borderId="7" xfId="0" applyNumberFormat="1" applyFont="1" applyFill="1" applyBorder="1" applyAlignment="1" applyProtection="1">
      <alignment horizontal="center" vertical="center"/>
      <protection locked="0"/>
    </xf>
    <xf numFmtId="176" fontId="10" fillId="0" borderId="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4" xfId="0" applyFont="1" applyFill="1" applyBorder="1" applyAlignment="1" applyProtection="1">
      <alignment horizontal="left" vertical="center"/>
      <protection locked="0"/>
    </xf>
    <xf numFmtId="176" fontId="15" fillId="0" borderId="7" xfId="0" applyNumberFormat="1" applyFont="1" applyFill="1" applyBorder="1" applyAlignment="1" applyProtection="1">
      <alignment vertical="center"/>
      <protection/>
    </xf>
    <xf numFmtId="0" fontId="21" fillId="0" borderId="0" xfId="0" applyFont="1" applyFill="1" applyAlignment="1">
      <alignment vertical="center"/>
    </xf>
    <xf numFmtId="176" fontId="15" fillId="0" borderId="7" xfId="0" applyNumberFormat="1" applyFont="1" applyFill="1" applyBorder="1" applyAlignment="1" applyProtection="1">
      <alignment vertical="center"/>
      <protection locked="0"/>
    </xf>
    <xf numFmtId="176" fontId="15" fillId="0" borderId="7" xfId="0" applyNumberFormat="1" applyFont="1" applyFill="1" applyBorder="1" applyAlignment="1" applyProtection="1">
      <alignment horizontal="center" vertical="center"/>
      <protection locked="0"/>
    </xf>
    <xf numFmtId="176" fontId="10" fillId="0" borderId="10" xfId="0" applyNumberFormat="1" applyFont="1" applyFill="1" applyBorder="1" applyAlignment="1" applyProtection="1">
      <alignment vertical="center"/>
      <protection/>
    </xf>
    <xf numFmtId="176" fontId="15" fillId="0" borderId="1" xfId="0" applyNumberFormat="1" applyFont="1" applyFill="1" applyBorder="1" applyAlignment="1" applyProtection="1">
      <alignment horizontal="right" vertical="center"/>
      <protection/>
    </xf>
    <xf numFmtId="176" fontId="10" fillId="0" borderId="1" xfId="0" applyNumberFormat="1" applyFont="1" applyFill="1" applyBorder="1" applyAlignment="1" applyProtection="1">
      <alignment horizontal="right" vertical="center"/>
      <protection/>
    </xf>
    <xf numFmtId="177" fontId="15" fillId="0" borderId="1" xfId="15" applyNumberFormat="1" applyFont="1" applyFill="1" applyBorder="1" applyAlignment="1" applyProtection="1">
      <alignment horizontal="right" vertical="center"/>
      <protection/>
    </xf>
    <xf numFmtId="177" fontId="10" fillId="0" borderId="1" xfId="15" applyNumberFormat="1" applyFont="1" applyFill="1" applyBorder="1" applyAlignment="1" applyProtection="1">
      <alignment horizontal="right" vertical="center"/>
      <protection/>
    </xf>
    <xf numFmtId="183" fontId="15" fillId="0" borderId="7" xfId="0" applyNumberFormat="1" applyFont="1" applyFill="1" applyBorder="1" applyAlignment="1" applyProtection="1">
      <alignment horizontal="right" vertical="center"/>
      <protection/>
    </xf>
    <xf numFmtId="177" fontId="21" fillId="0" borderId="1" xfId="0" applyNumberFormat="1" applyFont="1" applyFill="1" applyBorder="1" applyAlignment="1" applyProtection="1">
      <alignment horizontal="right" vertical="center" readingOrder="2"/>
      <protection/>
    </xf>
    <xf numFmtId="177" fontId="33" fillId="0" borderId="1" xfId="0" applyNumberFormat="1" applyFont="1" applyFill="1" applyBorder="1" applyAlignment="1" applyProtection="1">
      <alignment vertical="center" readingOrder="2"/>
      <protection/>
    </xf>
    <xf numFmtId="0" fontId="28" fillId="0" borderId="11" xfId="16" applyFont="1" applyBorder="1" applyAlignment="1" applyProtection="1">
      <alignment horizontal="left" vertical="center"/>
      <protection/>
    </xf>
    <xf numFmtId="0" fontId="28" fillId="0" borderId="0" xfId="15" applyFont="1" applyBorder="1" applyAlignment="1" applyProtection="1">
      <alignment horizontal="left" vertical="center"/>
      <protection/>
    </xf>
    <xf numFmtId="0" fontId="28" fillId="0" borderId="4" xfId="15" applyFont="1" applyBorder="1" applyAlignment="1" applyProtection="1">
      <alignment horizontal="left" vertical="center"/>
      <protection/>
    </xf>
    <xf numFmtId="0" fontId="8" fillId="0" borderId="12" xfId="15" applyFont="1" applyBorder="1" applyAlignment="1" applyProtection="1">
      <alignment horizontal="distributed" vertical="center" indent="1"/>
      <protection/>
    </xf>
    <xf numFmtId="0" fontId="16" fillId="0" borderId="13" xfId="15" applyFont="1" applyBorder="1" applyAlignment="1" applyProtection="1">
      <alignment horizontal="left" vertical="center"/>
      <protection/>
    </xf>
    <xf numFmtId="0" fontId="28" fillId="0" borderId="13" xfId="15" applyFont="1" applyBorder="1" applyAlignment="1" applyProtection="1">
      <alignment horizontal="left" vertical="center"/>
      <protection/>
    </xf>
    <xf numFmtId="0" fontId="28" fillId="0" borderId="14" xfId="15" applyFont="1" applyBorder="1" applyAlignment="1" applyProtection="1">
      <alignment horizontal="left" vertical="center"/>
      <protection/>
    </xf>
    <xf numFmtId="0" fontId="16" fillId="0" borderId="15" xfId="16" applyFont="1" applyBorder="1" applyAlignment="1" applyProtection="1">
      <alignment horizontal="left" vertical="center"/>
      <protection/>
    </xf>
    <xf numFmtId="0" fontId="28" fillId="0" borderId="15" xfId="16" applyFont="1" applyBorder="1" applyAlignment="1" applyProtection="1">
      <alignment horizontal="left" vertical="center"/>
      <protection/>
    </xf>
    <xf numFmtId="0" fontId="8" fillId="0" borderId="16" xfId="15" applyFont="1" applyBorder="1" applyAlignment="1" applyProtection="1">
      <alignment horizontal="distributed" vertical="center" indent="1"/>
      <protection/>
    </xf>
    <xf numFmtId="0" fontId="8" fillId="0" borderId="17" xfId="15" applyFont="1" applyBorder="1" applyAlignment="1" applyProtection="1">
      <alignment horizontal="distributed" vertical="center" indent="1"/>
      <protection/>
    </xf>
    <xf numFmtId="0" fontId="8" fillId="0" borderId="18" xfId="15" applyFont="1" applyBorder="1" applyAlignment="1" applyProtection="1">
      <alignment horizontal="distributed" vertical="center" indent="1"/>
      <protection/>
    </xf>
    <xf numFmtId="0" fontId="2" fillId="0" borderId="0" xfId="17" applyFont="1" applyFill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distributed" vertical="center" indent="1"/>
      <protection/>
    </xf>
    <xf numFmtId="0" fontId="2" fillId="0" borderId="0" xfId="17" applyFont="1" applyFill="1" applyAlignment="1" applyProtection="1">
      <alignment horizontal="center" vertical="center"/>
      <protection/>
    </xf>
    <xf numFmtId="0" fontId="7" fillId="0" borderId="19" xfId="17" applyFont="1" applyFill="1" applyBorder="1" applyAlignment="1" applyProtection="1">
      <alignment horizontal="distributed" vertical="center" indent="1"/>
      <protection/>
    </xf>
    <xf numFmtId="0" fontId="7" fillId="0" borderId="3" xfId="17" applyFont="1" applyFill="1" applyBorder="1" applyAlignment="1" applyProtection="1">
      <alignment horizontal="distributed" vertical="center" indent="1"/>
      <protection/>
    </xf>
    <xf numFmtId="0" fontId="8" fillId="0" borderId="15" xfId="17" applyFont="1" applyFill="1" applyBorder="1" applyAlignment="1" applyProtection="1">
      <alignment horizontal="left" vertical="top"/>
      <protection locked="0"/>
    </xf>
    <xf numFmtId="0" fontId="9" fillId="0" borderId="0" xfId="17" applyFont="1" applyFill="1" applyBorder="1" applyAlignment="1" applyProtection="1">
      <alignment horizontal="left" vertical="center"/>
      <protection locked="0"/>
    </xf>
    <xf numFmtId="0" fontId="9" fillId="0" borderId="4" xfId="17" applyFont="1" applyFill="1" applyBorder="1" applyAlignment="1" applyProtection="1">
      <alignment horizontal="left" vertical="center"/>
      <protection locked="0"/>
    </xf>
    <xf numFmtId="0" fontId="7" fillId="0" borderId="17" xfId="17" applyFont="1" applyFill="1" applyBorder="1" applyAlignment="1" applyProtection="1">
      <alignment horizontal="distributed" vertical="center" indent="1"/>
      <protection/>
    </xf>
    <xf numFmtId="0" fontId="7" fillId="0" borderId="18" xfId="17" applyFont="1" applyFill="1" applyBorder="1" applyAlignment="1" applyProtection="1">
      <alignment horizontal="distributed" vertical="center" indent="1"/>
      <protection/>
    </xf>
    <xf numFmtId="0" fontId="7" fillId="0" borderId="16" xfId="17" applyFont="1" applyFill="1" applyBorder="1" applyAlignment="1" applyProtection="1">
      <alignment horizontal="distributed" vertical="center" indent="1"/>
      <protection/>
    </xf>
    <xf numFmtId="0" fontId="7" fillId="0" borderId="12" xfId="17" applyFont="1" applyFill="1" applyBorder="1" applyAlignment="1" applyProtection="1">
      <alignment horizontal="distributed" vertical="center" indent="1"/>
      <protection/>
    </xf>
    <xf numFmtId="0" fontId="18" fillId="0" borderId="17" xfId="17" applyFont="1" applyFill="1" applyBorder="1" applyAlignment="1" applyProtection="1">
      <alignment horizontal="left" vertical="center"/>
      <protection locked="0"/>
    </xf>
    <xf numFmtId="0" fontId="15" fillId="0" borderId="17" xfId="17" applyFont="1" applyFill="1" applyBorder="1" applyAlignment="1" applyProtection="1">
      <alignment horizontal="left" vertical="center"/>
      <protection locked="0"/>
    </xf>
    <xf numFmtId="0" fontId="9" fillId="0" borderId="15" xfId="17" applyFont="1" applyFill="1" applyBorder="1" applyAlignment="1" applyProtection="1">
      <alignment horizontal="left" vertical="center"/>
      <protection locked="0"/>
    </xf>
    <xf numFmtId="0" fontId="9" fillId="0" borderId="11" xfId="17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9" fillId="0" borderId="4" xfId="0" applyFont="1" applyFill="1" applyBorder="1" applyAlignment="1" applyProtection="1">
      <alignment horizontal="left" vertical="center"/>
      <protection locked="0"/>
    </xf>
    <xf numFmtId="0" fontId="9" fillId="0" borderId="13" xfId="17" applyFont="1" applyFill="1" applyBorder="1" applyAlignment="1" applyProtection="1">
      <alignment horizontal="left" vertical="center"/>
      <protection locked="0"/>
    </xf>
    <xf numFmtId="0" fontId="9" fillId="0" borderId="14" xfId="17" applyFont="1" applyFill="1" applyBorder="1" applyAlignment="1" applyProtection="1">
      <alignment horizontal="left" vertical="center"/>
      <protection locked="0"/>
    </xf>
    <xf numFmtId="0" fontId="15" fillId="0" borderId="0" xfId="17" applyFont="1" applyFill="1" applyBorder="1" applyAlignment="1" applyProtection="1">
      <alignment horizontal="left" vertical="center"/>
      <protection locked="0"/>
    </xf>
    <xf numFmtId="0" fontId="17" fillId="0" borderId="0" xfId="16" applyFont="1" applyBorder="1" applyAlignment="1" applyProtection="1">
      <alignment horizontal="left" vertical="center"/>
      <protection locked="0"/>
    </xf>
    <xf numFmtId="0" fontId="29" fillId="0" borderId="4" xfId="16" applyFont="1" applyBorder="1" applyAlignment="1" applyProtection="1">
      <alignment horizontal="left" vertical="center"/>
      <protection locked="0"/>
    </xf>
    <xf numFmtId="176" fontId="15" fillId="0" borderId="1" xfId="0" applyNumberFormat="1" applyFont="1" applyFill="1" applyBorder="1" applyAlignment="1" applyProtection="1">
      <alignment horizontal="right" vertical="center"/>
      <protection locked="0"/>
    </xf>
    <xf numFmtId="176" fontId="15" fillId="0" borderId="4" xfId="0" applyNumberFormat="1" applyFont="1" applyFill="1" applyBorder="1" applyAlignment="1" applyProtection="1">
      <alignment horizontal="right" vertical="center"/>
      <protection locked="0"/>
    </xf>
    <xf numFmtId="0" fontId="16" fillId="0" borderId="0" xfId="16" applyFont="1" applyBorder="1" applyAlignment="1" applyProtection="1">
      <alignment horizontal="left" vertical="center"/>
      <protection/>
    </xf>
    <xf numFmtId="0" fontId="28" fillId="0" borderId="0" xfId="16" applyFont="1" applyBorder="1" applyAlignment="1" applyProtection="1">
      <alignment horizontal="left" vertical="center"/>
      <protection/>
    </xf>
    <xf numFmtId="0" fontId="28" fillId="0" borderId="4" xfId="16" applyFont="1" applyBorder="1" applyAlignment="1" applyProtection="1">
      <alignment horizontal="left" vertical="center"/>
      <protection/>
    </xf>
    <xf numFmtId="176" fontId="10" fillId="0" borderId="1" xfId="0" applyNumberFormat="1" applyFont="1" applyFill="1" applyBorder="1" applyAlignment="1" applyProtection="1">
      <alignment horizontal="right" vertical="center"/>
      <protection/>
    </xf>
    <xf numFmtId="176" fontId="10" fillId="0" borderId="4" xfId="0" applyNumberFormat="1" applyFont="1" applyFill="1" applyBorder="1" applyAlignment="1" applyProtection="1">
      <alignment horizontal="right" vertical="center"/>
      <protection/>
    </xf>
    <xf numFmtId="0" fontId="7" fillId="0" borderId="17" xfId="15" applyFont="1" applyBorder="1" applyAlignment="1" applyProtection="1">
      <alignment horizontal="distributed" vertical="center" indent="1"/>
      <protection/>
    </xf>
    <xf numFmtId="0" fontId="28" fillId="0" borderId="0" xfId="15" applyFont="1" applyBorder="1" applyAlignment="1" applyProtection="1">
      <alignment horizontal="left" vertical="center"/>
      <protection locked="0"/>
    </xf>
    <xf numFmtId="0" fontId="28" fillId="0" borderId="4" xfId="15" applyFont="1" applyBorder="1" applyAlignment="1" applyProtection="1">
      <alignment horizontal="left" vertical="center"/>
      <protection locked="0"/>
    </xf>
    <xf numFmtId="0" fontId="17" fillId="0" borderId="0" xfId="15" applyFont="1" applyBorder="1" applyAlignment="1" applyProtection="1">
      <alignment horizontal="left" vertical="center"/>
      <protection/>
    </xf>
    <xf numFmtId="0" fontId="29" fillId="0" borderId="4" xfId="15" applyFont="1" applyBorder="1" applyAlignment="1" applyProtection="1">
      <alignment horizontal="left" vertical="center"/>
      <protection/>
    </xf>
    <xf numFmtId="0" fontId="15" fillId="0" borderId="0" xfId="16" applyFont="1" applyBorder="1" applyAlignment="1" applyProtection="1">
      <alignment horizontal="left" vertical="center" wrapText="1"/>
      <protection locked="0"/>
    </xf>
    <xf numFmtId="0" fontId="15" fillId="0" borderId="17" xfId="16" applyFont="1" applyBorder="1" applyAlignment="1" applyProtection="1">
      <alignment horizontal="left" vertical="center" wrapText="1"/>
      <protection locked="0"/>
    </xf>
    <xf numFmtId="0" fontId="7" fillId="0" borderId="20" xfId="15" applyFont="1" applyBorder="1" applyAlignment="1" applyProtection="1">
      <alignment horizontal="distributed" vertical="center" wrapText="1" indent="1"/>
      <protection/>
    </xf>
    <xf numFmtId="0" fontId="8" fillId="0" borderId="21" xfId="15" applyFont="1" applyBorder="1" applyAlignment="1" applyProtection="1">
      <alignment horizontal="distributed" vertical="center" indent="1"/>
      <protection/>
    </xf>
    <xf numFmtId="176" fontId="10" fillId="0" borderId="2" xfId="0" applyNumberFormat="1" applyFont="1" applyFill="1" applyBorder="1" applyAlignment="1" applyProtection="1">
      <alignment horizontal="right" vertical="center"/>
      <protection/>
    </xf>
    <xf numFmtId="176" fontId="10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0" xfId="15" applyFont="1" applyAlignment="1" applyProtection="1">
      <alignment horizontal="center" vertical="center"/>
      <protection locked="0"/>
    </xf>
    <xf numFmtId="0" fontId="25" fillId="0" borderId="0" xfId="15" applyFont="1" applyAlignment="1" applyProtection="1">
      <alignment horizontal="center" vertical="center"/>
      <protection locked="0"/>
    </xf>
    <xf numFmtId="176" fontId="10" fillId="0" borderId="6" xfId="15" applyNumberFormat="1" applyFont="1" applyBorder="1" applyAlignment="1" applyProtection="1">
      <alignment horizontal="right" vertical="center"/>
      <protection/>
    </xf>
    <xf numFmtId="176" fontId="10" fillId="0" borderId="14" xfId="15" applyNumberFormat="1" applyFont="1" applyBorder="1" applyAlignment="1" applyProtection="1">
      <alignment horizontal="right" vertical="center"/>
      <protection/>
    </xf>
    <xf numFmtId="176" fontId="10" fillId="0" borderId="1" xfId="0" applyNumberFormat="1" applyFont="1" applyFill="1" applyBorder="1" applyAlignment="1" applyProtection="1">
      <alignment horizontal="right" vertical="center"/>
      <protection locked="0"/>
    </xf>
    <xf numFmtId="176" fontId="10" fillId="0" borderId="4" xfId="0" applyNumberFormat="1" applyFont="1" applyFill="1" applyBorder="1" applyAlignment="1" applyProtection="1">
      <alignment horizontal="right" vertical="center"/>
      <protection locked="0"/>
    </xf>
    <xf numFmtId="0" fontId="7" fillId="0" borderId="3" xfId="15" applyFont="1" applyBorder="1" applyAlignment="1" applyProtection="1">
      <alignment horizontal="distributed" vertical="center" indent="1"/>
      <protection/>
    </xf>
    <xf numFmtId="0" fontId="27" fillId="0" borderId="22" xfId="15" applyFont="1" applyBorder="1">
      <alignment vertical="center"/>
      <protection/>
    </xf>
    <xf numFmtId="176" fontId="10" fillId="0" borderId="1" xfId="15" applyNumberFormat="1" applyFont="1" applyFill="1" applyBorder="1" applyAlignment="1" applyProtection="1">
      <alignment horizontal="right" vertical="center"/>
      <protection locked="0"/>
    </xf>
    <xf numFmtId="176" fontId="10" fillId="0" borderId="0" xfId="15" applyNumberFormat="1" applyFont="1" applyFill="1" applyBorder="1" applyAlignment="1" applyProtection="1">
      <alignment horizontal="right" vertical="center"/>
      <protection locked="0"/>
    </xf>
    <xf numFmtId="176" fontId="15" fillId="0" borderId="0" xfId="0" applyNumberFormat="1" applyFont="1" applyFill="1" applyBorder="1" applyAlignment="1" applyProtection="1">
      <alignment horizontal="right" vertical="center"/>
      <protection locked="0"/>
    </xf>
    <xf numFmtId="176" fontId="15" fillId="0" borderId="1" xfId="15" applyNumberFormat="1" applyFont="1" applyBorder="1" applyAlignment="1" applyProtection="1">
      <alignment horizontal="right" vertical="center"/>
      <protection locked="0"/>
    </xf>
    <xf numFmtId="176" fontId="15" fillId="0" borderId="4" xfId="15" applyNumberFormat="1" applyFont="1" applyBorder="1" applyAlignment="1" applyProtection="1">
      <alignment horizontal="right" vertical="center"/>
      <protection locked="0"/>
    </xf>
    <xf numFmtId="176" fontId="15" fillId="0" borderId="1" xfId="15" applyNumberFormat="1" applyFont="1" applyBorder="1" applyAlignment="1" applyProtection="1">
      <alignment horizontal="right" vertical="center"/>
      <protection/>
    </xf>
    <xf numFmtId="176" fontId="15" fillId="0" borderId="4" xfId="15" applyNumberFormat="1" applyFont="1" applyBorder="1" applyAlignment="1" applyProtection="1">
      <alignment horizontal="right" vertical="center"/>
      <protection/>
    </xf>
    <xf numFmtId="0" fontId="9" fillId="0" borderId="13" xfId="15" applyFont="1" applyBorder="1" applyAlignment="1" applyProtection="1">
      <alignment horizontal="distributed" vertical="center" indent="1"/>
      <protection/>
    </xf>
    <xf numFmtId="0" fontId="10" fillId="0" borderId="14" xfId="15" applyFont="1" applyBorder="1" applyAlignment="1" applyProtection="1">
      <alignment horizontal="distributed" vertical="center" indent="1"/>
      <protection/>
    </xf>
    <xf numFmtId="0" fontId="14" fillId="0" borderId="0" xfId="16" applyFont="1" applyBorder="1" applyAlignment="1" applyProtection="1">
      <alignment horizontal="left" vertical="center"/>
      <protection locked="0"/>
    </xf>
    <xf numFmtId="0" fontId="15" fillId="0" borderId="4" xfId="16" applyFont="1" applyBorder="1" applyAlignment="1" applyProtection="1">
      <alignment horizontal="left" vertical="center"/>
      <protection locked="0"/>
    </xf>
    <xf numFmtId="176" fontId="10" fillId="0" borderId="1" xfId="15" applyNumberFormat="1" applyFont="1" applyFill="1" applyBorder="1" applyAlignment="1" applyProtection="1">
      <alignment horizontal="right" vertical="center"/>
      <protection/>
    </xf>
    <xf numFmtId="176" fontId="10" fillId="0" borderId="4" xfId="15" applyNumberFormat="1" applyFont="1" applyFill="1" applyBorder="1" applyAlignment="1" applyProtection="1">
      <alignment horizontal="right" vertical="center"/>
      <protection/>
    </xf>
    <xf numFmtId="0" fontId="9" fillId="0" borderId="6" xfId="15" applyFont="1" applyBorder="1" applyAlignment="1" applyProtection="1">
      <alignment horizontal="distributed" vertical="center" indent="1"/>
      <protection/>
    </xf>
    <xf numFmtId="0" fontId="7" fillId="0" borderId="20" xfId="0" applyFont="1" applyBorder="1" applyAlignment="1" applyProtection="1">
      <alignment horizontal="distributed" vertical="center" wrapText="1" indent="1"/>
      <protection/>
    </xf>
    <xf numFmtId="0" fontId="7" fillId="0" borderId="18" xfId="0" applyFont="1" applyBorder="1" applyAlignment="1" applyProtection="1">
      <alignment horizontal="distributed" vertical="center" indent="1"/>
      <protection/>
    </xf>
    <xf numFmtId="0" fontId="7" fillId="0" borderId="21" xfId="0" applyFont="1" applyBorder="1" applyAlignment="1" applyProtection="1">
      <alignment horizontal="distributed" vertical="center" indent="1"/>
      <protection/>
    </xf>
    <xf numFmtId="0" fontId="7" fillId="0" borderId="12" xfId="0" applyFont="1" applyBorder="1" applyAlignment="1" applyProtection="1">
      <alignment horizontal="distributed" vertical="center" indent="1"/>
      <protection/>
    </xf>
    <xf numFmtId="176" fontId="15" fillId="0" borderId="1" xfId="0" applyNumberFormat="1" applyFont="1" applyFill="1" applyBorder="1" applyAlignment="1" applyProtection="1">
      <alignment horizontal="right" vertical="center"/>
      <protection/>
    </xf>
    <xf numFmtId="176" fontId="15" fillId="0" borderId="0" xfId="0" applyNumberFormat="1" applyFont="1" applyFill="1" applyBorder="1" applyAlignment="1" applyProtection="1">
      <alignment horizontal="right" vertical="center"/>
      <protection/>
    </xf>
    <xf numFmtId="177" fontId="15" fillId="0" borderId="1" xfId="0" applyNumberFormat="1" applyFont="1" applyFill="1" applyBorder="1" applyAlignment="1" applyProtection="1">
      <alignment horizontal="right" vertical="center"/>
      <protection/>
    </xf>
    <xf numFmtId="177" fontId="15" fillId="0" borderId="0" xfId="0" applyNumberFormat="1" applyFont="1" applyFill="1" applyBorder="1" applyAlignment="1" applyProtection="1">
      <alignment horizontal="right" vertical="center"/>
      <protection/>
    </xf>
    <xf numFmtId="176" fontId="15" fillId="0" borderId="4" xfId="0" applyNumberFormat="1" applyFont="1" applyFill="1" applyBorder="1" applyAlignment="1" applyProtection="1">
      <alignment horizontal="right" vertical="center"/>
      <protection/>
    </xf>
    <xf numFmtId="176" fontId="15" fillId="0" borderId="1" xfId="15" applyNumberFormat="1" applyFont="1" applyFill="1" applyBorder="1" applyAlignment="1" applyProtection="1">
      <alignment horizontal="right" vertical="center"/>
      <protection/>
    </xf>
    <xf numFmtId="176" fontId="15" fillId="0" borderId="4" xfId="15" applyNumberFormat="1" applyFont="1" applyFill="1" applyBorder="1" applyAlignment="1" applyProtection="1">
      <alignment horizontal="right" vertical="center"/>
      <protection/>
    </xf>
    <xf numFmtId="176" fontId="15" fillId="0" borderId="1" xfId="15" applyNumberFormat="1" applyFont="1" applyFill="1" applyBorder="1" applyAlignment="1" applyProtection="1">
      <alignment horizontal="right" vertical="center"/>
      <protection locked="0"/>
    </xf>
    <xf numFmtId="176" fontId="15" fillId="0" borderId="0" xfId="15" applyNumberFormat="1" applyFont="1" applyFill="1" applyBorder="1" applyAlignment="1" applyProtection="1">
      <alignment horizontal="right" vertical="center"/>
      <protection locked="0"/>
    </xf>
    <xf numFmtId="0" fontId="7" fillId="0" borderId="9" xfId="15" applyFont="1" applyBorder="1" applyAlignment="1" applyProtection="1">
      <alignment horizontal="distributed" vertical="center" indent="1"/>
      <protection/>
    </xf>
    <xf numFmtId="0" fontId="8" fillId="0" borderId="23" xfId="15" applyFont="1" applyBorder="1" applyAlignment="1" applyProtection="1">
      <alignment horizontal="distributed" vertical="center" indent="1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5" fillId="0" borderId="4" xfId="0" applyFont="1" applyBorder="1" applyAlignment="1" applyProtection="1">
      <alignment horizontal="left" vertical="center"/>
      <protection locked="0"/>
    </xf>
    <xf numFmtId="0" fontId="8" fillId="0" borderId="15" xfId="15" applyFont="1" applyBorder="1" applyAlignment="1" applyProtection="1">
      <alignment horizontal="center" vertical="center"/>
      <protection locked="0"/>
    </xf>
    <xf numFmtId="0" fontId="7" fillId="0" borderId="3" xfId="15" applyFont="1" applyBorder="1" applyAlignment="1" applyProtection="1">
      <alignment horizontal="center" vertical="center"/>
      <protection/>
    </xf>
    <xf numFmtId="0" fontId="8" fillId="0" borderId="22" xfId="15" applyFont="1" applyBorder="1" applyAlignment="1" applyProtection="1">
      <alignment horizontal="center" vertical="center"/>
      <protection/>
    </xf>
    <xf numFmtId="176" fontId="10" fillId="0" borderId="6" xfId="15" applyNumberFormat="1" applyFont="1" applyFill="1" applyBorder="1" applyAlignment="1" applyProtection="1">
      <alignment horizontal="right" vertical="center"/>
      <protection/>
    </xf>
    <xf numFmtId="176" fontId="10" fillId="0" borderId="13" xfId="15" applyNumberFormat="1" applyFont="1" applyFill="1" applyBorder="1" applyAlignment="1" applyProtection="1">
      <alignment horizontal="right" vertical="center"/>
      <protection/>
    </xf>
    <xf numFmtId="177" fontId="10" fillId="0" borderId="1" xfId="0" applyNumberFormat="1" applyFont="1" applyFill="1" applyBorder="1" applyAlignment="1" applyProtection="1">
      <alignment horizontal="right" vertical="center"/>
      <protection/>
    </xf>
    <xf numFmtId="177" fontId="10" fillId="0" borderId="0" xfId="0" applyNumberFormat="1" applyFont="1" applyFill="1" applyBorder="1" applyAlignment="1" applyProtection="1">
      <alignment horizontal="right" vertical="center"/>
      <protection/>
    </xf>
    <xf numFmtId="177" fontId="10" fillId="0" borderId="2" xfId="0" applyNumberFormat="1" applyFont="1" applyFill="1" applyBorder="1" applyAlignment="1" applyProtection="1">
      <alignment horizontal="right" vertical="center"/>
      <protection/>
    </xf>
    <xf numFmtId="177" fontId="10" fillId="0" borderId="15" xfId="0" applyNumberFormat="1" applyFont="1" applyFill="1" applyBorder="1" applyAlignment="1" applyProtection="1">
      <alignment horizontal="right" vertical="center"/>
      <protection/>
    </xf>
    <xf numFmtId="0" fontId="25" fillId="0" borderId="0" xfId="15" applyFont="1" applyAlignment="1" applyProtection="1">
      <alignment horizontal="center" vertical="center"/>
      <protection/>
    </xf>
    <xf numFmtId="0" fontId="7" fillId="0" borderId="15" xfId="15" applyFont="1" applyBorder="1" applyAlignment="1" applyProtection="1">
      <alignment horizontal="right"/>
      <protection/>
    </xf>
    <xf numFmtId="0" fontId="8" fillId="0" borderId="15" xfId="15" applyFont="1" applyBorder="1" applyAlignment="1" applyProtection="1">
      <alignment horizontal="right"/>
      <protection/>
    </xf>
    <xf numFmtId="0" fontId="8" fillId="0" borderId="24" xfId="15" applyFont="1" applyBorder="1" applyAlignment="1" applyProtection="1">
      <alignment horizontal="center" vertical="center"/>
      <protection/>
    </xf>
    <xf numFmtId="0" fontId="8" fillId="0" borderId="0" xfId="15" applyFont="1" applyBorder="1" applyAlignment="1" applyProtection="1">
      <alignment horizontal="center" vertical="top"/>
      <protection locked="0"/>
    </xf>
    <xf numFmtId="0" fontId="8" fillId="0" borderId="15" xfId="15" applyFont="1" applyBorder="1" applyAlignment="1" applyProtection="1">
      <alignment horizontal="center" vertical="top"/>
      <protection locked="0"/>
    </xf>
    <xf numFmtId="0" fontId="7" fillId="0" borderId="9" xfId="15" applyFont="1" applyBorder="1" applyAlignment="1" applyProtection="1">
      <alignment horizontal="center" vertical="center"/>
      <protection/>
    </xf>
    <xf numFmtId="0" fontId="8" fillId="0" borderId="25" xfId="15" applyFont="1" applyBorder="1" applyAlignment="1" applyProtection="1">
      <alignment horizontal="center" vertical="center"/>
      <protection/>
    </xf>
    <xf numFmtId="177" fontId="10" fillId="0" borderId="6" xfId="15" applyNumberFormat="1" applyFont="1" applyBorder="1" applyAlignment="1" applyProtection="1">
      <alignment horizontal="right" vertical="center"/>
      <protection/>
    </xf>
    <xf numFmtId="177" fontId="10" fillId="0" borderId="13" xfId="15" applyNumberFormat="1" applyFont="1" applyBorder="1" applyAlignment="1" applyProtection="1">
      <alignment horizontal="right" vertical="center"/>
      <protection/>
    </xf>
    <xf numFmtId="0" fontId="27" fillId="0" borderId="4" xfId="0" applyFont="1" applyFill="1" applyBorder="1" applyAlignment="1">
      <alignment horizontal="right" vertical="center"/>
    </xf>
    <xf numFmtId="177" fontId="10" fillId="0" borderId="1" xfId="15" applyNumberFormat="1" applyFont="1" applyFill="1" applyBorder="1" applyAlignment="1" applyProtection="1">
      <alignment horizontal="right" vertical="center"/>
      <protection/>
    </xf>
    <xf numFmtId="177" fontId="10" fillId="0" borderId="0" xfId="15" applyNumberFormat="1" applyFont="1" applyFill="1" applyBorder="1" applyAlignment="1" applyProtection="1">
      <alignment horizontal="right" vertical="center"/>
      <protection/>
    </xf>
    <xf numFmtId="176" fontId="10" fillId="0" borderId="0" xfId="0" applyNumberFormat="1" applyFont="1" applyFill="1" applyBorder="1" applyAlignment="1" applyProtection="1">
      <alignment horizontal="right" vertical="center"/>
      <protection/>
    </xf>
    <xf numFmtId="177" fontId="15" fillId="0" borderId="1" xfId="15" applyNumberFormat="1" applyFont="1" applyFill="1" applyBorder="1" applyAlignment="1" applyProtection="1">
      <alignment horizontal="right" vertical="center"/>
      <protection/>
    </xf>
    <xf numFmtId="177" fontId="15" fillId="0" borderId="0" xfId="15" applyNumberFormat="1" applyFont="1" applyFill="1" applyBorder="1" applyAlignment="1" applyProtection="1">
      <alignment horizontal="right" vertical="center"/>
      <protection/>
    </xf>
    <xf numFmtId="176" fontId="15" fillId="0" borderId="4" xfId="15" applyNumberFormat="1" applyFont="1" applyFill="1" applyBorder="1" applyAlignment="1" applyProtection="1">
      <alignment horizontal="right" vertical="center"/>
      <protection locked="0"/>
    </xf>
    <xf numFmtId="0" fontId="9" fillId="0" borderId="15" xfId="15" applyFont="1" applyBorder="1" applyAlignment="1" applyProtection="1">
      <alignment horizontal="center" vertical="center"/>
      <protection/>
    </xf>
    <xf numFmtId="0" fontId="10" fillId="0" borderId="11" xfId="15" applyFont="1" applyBorder="1" applyAlignment="1" applyProtection="1">
      <alignment horizontal="center" vertical="center"/>
      <protection/>
    </xf>
    <xf numFmtId="0" fontId="15" fillId="0" borderId="0" xfId="15" applyFont="1" applyBorder="1" applyAlignment="1" applyProtection="1">
      <alignment horizontal="left" vertical="center"/>
      <protection locked="0"/>
    </xf>
    <xf numFmtId="0" fontId="15" fillId="0" borderId="4" xfId="15" applyFont="1" applyBorder="1" applyAlignment="1" applyProtection="1">
      <alignment horizontal="left" vertical="center"/>
      <protection locked="0"/>
    </xf>
    <xf numFmtId="0" fontId="7" fillId="0" borderId="22" xfId="15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horizontal="distributed" vertical="center" indent="1"/>
      <protection locked="0"/>
    </xf>
    <xf numFmtId="0" fontId="10" fillId="0" borderId="4" xfId="0" applyFont="1" applyBorder="1" applyAlignment="1" applyProtection="1">
      <alignment horizontal="distributed" vertical="center" indent="1"/>
      <protection locked="0"/>
    </xf>
    <xf numFmtId="0" fontId="15" fillId="0" borderId="0" xfId="16" applyFont="1" applyBorder="1" applyAlignment="1" applyProtection="1">
      <alignment horizontal="left" vertical="center"/>
      <protection locked="0"/>
    </xf>
    <xf numFmtId="0" fontId="15" fillId="0" borderId="1" xfId="15" applyFont="1" applyBorder="1" applyAlignment="1" applyProtection="1">
      <alignment horizontal="center" vertical="center"/>
      <protection locked="0"/>
    </xf>
    <xf numFmtId="0" fontId="15" fillId="0" borderId="4" xfId="15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176" fontId="10" fillId="0" borderId="2" xfId="15" applyNumberFormat="1" applyFont="1" applyBorder="1" applyAlignment="1" applyProtection="1">
      <alignment horizontal="right" vertical="center"/>
      <protection/>
    </xf>
    <xf numFmtId="176" fontId="10" fillId="0" borderId="11" xfId="15" applyNumberFormat="1" applyFont="1" applyBorder="1" applyAlignment="1" applyProtection="1">
      <alignment horizontal="right" vertical="center"/>
      <protection/>
    </xf>
    <xf numFmtId="0" fontId="15" fillId="0" borderId="0" xfId="15" applyFont="1" applyBorder="1" applyAlignment="1" applyProtection="1">
      <alignment horizontal="left" vertical="center" wrapText="1"/>
      <protection locked="0"/>
    </xf>
    <xf numFmtId="176" fontId="10" fillId="0" borderId="15" xfId="15" applyNumberFormat="1" applyFont="1" applyBorder="1" applyAlignment="1" applyProtection="1">
      <alignment horizontal="right" vertical="center"/>
      <protection/>
    </xf>
    <xf numFmtId="0" fontId="9" fillId="0" borderId="2" xfId="15" applyFont="1" applyBorder="1" applyAlignment="1" applyProtection="1">
      <alignment horizontal="distributed" vertical="center" indent="1"/>
      <protection/>
    </xf>
    <xf numFmtId="0" fontId="10" fillId="0" borderId="11" xfId="15" applyFont="1" applyBorder="1" applyAlignment="1" applyProtection="1">
      <alignment horizontal="distributed" vertical="center" indent="1"/>
      <protection/>
    </xf>
  </cellXfs>
  <cellStyles count="11">
    <cellStyle name="Normal" xfId="0"/>
    <cellStyle name="一般_11莊守耕(改)" xfId="15"/>
    <cellStyle name="一般_Sheet1" xfId="16"/>
    <cellStyle name="一般_餘絀表及撥補表" xfId="17"/>
    <cellStyle name="Comma" xfId="18"/>
    <cellStyle name="Comma [0]" xfId="19"/>
    <cellStyle name="Followed Hyperlink" xfId="20"/>
    <cellStyle name="Percent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zoomScaleSheetLayoutView="100" workbookViewId="0" topLeftCell="A10">
      <selection activeCell="B14" sqref="B14"/>
    </sheetView>
  </sheetViews>
  <sheetFormatPr defaultColWidth="9.00390625" defaultRowHeight="16.5"/>
  <cols>
    <col min="1" max="1" width="1.37890625" style="33" customWidth="1"/>
    <col min="2" max="2" width="22.125" style="33" customWidth="1"/>
    <col min="3" max="3" width="15.375" style="33" customWidth="1"/>
    <col min="4" max="4" width="7.375" style="33" customWidth="1"/>
    <col min="5" max="5" width="16.875" style="33" customWidth="1"/>
    <col min="6" max="6" width="8.00390625" style="33" customWidth="1"/>
    <col min="7" max="7" width="16.625" style="33" customWidth="1"/>
    <col min="8" max="8" width="7.375" style="33" customWidth="1"/>
    <col min="9" max="16384" width="9.00390625" style="33" customWidth="1"/>
  </cols>
  <sheetData>
    <row r="1" spans="1:8" ht="27.75">
      <c r="A1" s="77" t="s">
        <v>3</v>
      </c>
      <c r="B1" s="77"/>
      <c r="C1" s="77"/>
      <c r="D1" s="77"/>
      <c r="E1" s="77"/>
      <c r="F1" s="77"/>
      <c r="G1" s="77"/>
      <c r="H1" s="77"/>
    </row>
    <row r="2" spans="1:8" ht="20.25" customHeight="1">
      <c r="A2" s="34"/>
      <c r="B2" s="79"/>
      <c r="C2" s="79"/>
      <c r="D2" s="79"/>
      <c r="E2" s="79"/>
      <c r="F2" s="79"/>
      <c r="G2" s="79"/>
      <c r="H2" s="79"/>
    </row>
    <row r="3" spans="1:8" ht="20.25" thickBot="1">
      <c r="A3" s="34"/>
      <c r="B3" s="35"/>
      <c r="C3" s="82" t="s">
        <v>62</v>
      </c>
      <c r="D3" s="82"/>
      <c r="E3" s="82"/>
      <c r="F3" s="82"/>
      <c r="G3" s="82"/>
      <c r="H3" s="82"/>
    </row>
    <row r="4" spans="1:8" ht="16.5" customHeight="1">
      <c r="A4" s="85" t="s">
        <v>4</v>
      </c>
      <c r="B4" s="86"/>
      <c r="C4" s="78" t="s">
        <v>65</v>
      </c>
      <c r="D4" s="78"/>
      <c r="E4" s="80" t="s">
        <v>5</v>
      </c>
      <c r="F4" s="80"/>
      <c r="G4" s="80" t="s">
        <v>6</v>
      </c>
      <c r="H4" s="81"/>
    </row>
    <row r="5" spans="1:8" ht="15.75">
      <c r="A5" s="87"/>
      <c r="B5" s="88"/>
      <c r="C5" s="36" t="s">
        <v>7</v>
      </c>
      <c r="D5" s="37" t="s">
        <v>1</v>
      </c>
      <c r="E5" s="36" t="s">
        <v>7</v>
      </c>
      <c r="F5" s="37" t="s">
        <v>1</v>
      </c>
      <c r="G5" s="36" t="s">
        <v>7</v>
      </c>
      <c r="H5" s="38" t="s">
        <v>1</v>
      </c>
    </row>
    <row r="6" spans="1:8" ht="15.75">
      <c r="A6" s="95" t="s">
        <v>8</v>
      </c>
      <c r="B6" s="96"/>
      <c r="C6" s="15">
        <f>C7+C8</f>
        <v>21390723000</v>
      </c>
      <c r="D6" s="16">
        <f>C6/C$6*100</f>
        <v>100</v>
      </c>
      <c r="E6" s="15">
        <f>E7+E8</f>
        <v>35959698897</v>
      </c>
      <c r="F6" s="16">
        <f aca="true" t="shared" si="0" ref="F6:F12">E6/E$6*100</f>
        <v>100</v>
      </c>
      <c r="G6" s="15">
        <f>G7+G8</f>
        <v>14568975897</v>
      </c>
      <c r="H6" s="17">
        <f>G6/C6*100</f>
        <v>68.10885212715812</v>
      </c>
    </row>
    <row r="7" spans="1:8" ht="15.75">
      <c r="A7" s="39"/>
      <c r="B7" s="40" t="s">
        <v>9</v>
      </c>
      <c r="C7" s="18">
        <v>21390723000</v>
      </c>
      <c r="D7" s="62">
        <f>C7/C$6*100</f>
        <v>100</v>
      </c>
      <c r="E7" s="18">
        <v>35919825079</v>
      </c>
      <c r="F7" s="19">
        <f t="shared" si="0"/>
        <v>99.88911526174284</v>
      </c>
      <c r="G7" s="20">
        <f>E7-C7</f>
        <v>14529102079</v>
      </c>
      <c r="H7" s="21">
        <f>G7/C7*100</f>
        <v>67.9224450664898</v>
      </c>
    </row>
    <row r="8" spans="1:8" ht="15.75">
      <c r="A8" s="39"/>
      <c r="B8" s="40" t="s">
        <v>10</v>
      </c>
      <c r="C8" s="18">
        <v>0</v>
      </c>
      <c r="D8" s="19">
        <v>0</v>
      </c>
      <c r="E8" s="18">
        <v>39873818</v>
      </c>
      <c r="F8" s="19">
        <f t="shared" si="0"/>
        <v>0.11088473825715639</v>
      </c>
      <c r="G8" s="20">
        <f>E8-C8</f>
        <v>39873818</v>
      </c>
      <c r="H8" s="21"/>
    </row>
    <row r="9" spans="1:8" ht="15.75">
      <c r="A9" s="83" t="s">
        <v>11</v>
      </c>
      <c r="B9" s="84"/>
      <c r="C9" s="22">
        <f>C10+C11</f>
        <v>760225000</v>
      </c>
      <c r="D9" s="23">
        <f>C9/C$6*100</f>
        <v>3.553993944010214</v>
      </c>
      <c r="E9" s="22">
        <f>E10+E11</f>
        <v>2376199188</v>
      </c>
      <c r="F9" s="23">
        <f t="shared" si="0"/>
        <v>6.6079507362010705</v>
      </c>
      <c r="G9" s="22">
        <f>G10+G11</f>
        <v>1615974188</v>
      </c>
      <c r="H9" s="24">
        <f>G9/C9*100</f>
        <v>212.56525212930381</v>
      </c>
    </row>
    <row r="10" spans="1:8" ht="15.75">
      <c r="A10" s="39"/>
      <c r="B10" s="40" t="s">
        <v>12</v>
      </c>
      <c r="C10" s="18">
        <v>760225000</v>
      </c>
      <c r="D10" s="62">
        <f>C10/C$6*100</f>
        <v>3.553993944010214</v>
      </c>
      <c r="E10" s="18">
        <v>2366060621</v>
      </c>
      <c r="F10" s="19">
        <f t="shared" si="0"/>
        <v>6.579756487330856</v>
      </c>
      <c r="G10" s="20">
        <f>E10-C10</f>
        <v>1605835621</v>
      </c>
      <c r="H10" s="21">
        <f>G10/C10*100</f>
        <v>211.23162497944685</v>
      </c>
    </row>
    <row r="11" spans="1:8" ht="15.75">
      <c r="A11" s="39"/>
      <c r="B11" s="40" t="s">
        <v>13</v>
      </c>
      <c r="C11" s="18">
        <v>0</v>
      </c>
      <c r="D11" s="19">
        <v>0</v>
      </c>
      <c r="E11" s="18">
        <v>10138567</v>
      </c>
      <c r="F11" s="19">
        <f t="shared" si="0"/>
        <v>0.028194248870214617</v>
      </c>
      <c r="G11" s="20">
        <f>E11-C11</f>
        <v>10138567</v>
      </c>
      <c r="H11" s="21"/>
    </row>
    <row r="12" spans="1:8" ht="15.75">
      <c r="A12" s="83" t="s">
        <v>14</v>
      </c>
      <c r="B12" s="84"/>
      <c r="C12" s="22">
        <f>C6-C9</f>
        <v>20630498000</v>
      </c>
      <c r="D12" s="23">
        <f>C12/C$6*100</f>
        <v>96.44600605598978</v>
      </c>
      <c r="E12" s="22">
        <f>E6-E9</f>
        <v>33583499709</v>
      </c>
      <c r="F12" s="23">
        <f t="shared" si="0"/>
        <v>93.39204926379892</v>
      </c>
      <c r="G12" s="22">
        <f>G6-G9</f>
        <v>12953001709</v>
      </c>
      <c r="H12" s="24">
        <f>G12/C12*100</f>
        <v>62.785695764590855</v>
      </c>
    </row>
    <row r="13" spans="1:8" ht="15.75">
      <c r="A13" s="39"/>
      <c r="B13" s="40"/>
      <c r="C13" s="18"/>
      <c r="D13" s="19"/>
      <c r="E13" s="18"/>
      <c r="F13" s="19"/>
      <c r="G13" s="20"/>
      <c r="H13" s="21"/>
    </row>
    <row r="14" spans="1:8" ht="15.75">
      <c r="A14" s="39"/>
      <c r="B14" s="40"/>
      <c r="C14" s="18"/>
      <c r="D14" s="19"/>
      <c r="E14" s="18"/>
      <c r="F14" s="19"/>
      <c r="G14" s="20"/>
      <c r="H14" s="21"/>
    </row>
    <row r="15" spans="1:8" ht="15.75">
      <c r="A15" s="39"/>
      <c r="B15" s="40"/>
      <c r="C15" s="18"/>
      <c r="D15" s="19"/>
      <c r="E15" s="18"/>
      <c r="F15" s="19"/>
      <c r="G15" s="20"/>
      <c r="H15" s="21"/>
    </row>
    <row r="16" spans="1:8" ht="15.75">
      <c r="A16" s="39"/>
      <c r="B16" s="40"/>
      <c r="C16" s="18"/>
      <c r="D16" s="19">
        <v>0</v>
      </c>
      <c r="E16" s="18"/>
      <c r="F16" s="19">
        <v>0</v>
      </c>
      <c r="G16" s="20">
        <v>0</v>
      </c>
      <c r="H16" s="21">
        <v>0</v>
      </c>
    </row>
    <row r="17" spans="1:8" ht="15.75">
      <c r="A17" s="39"/>
      <c r="B17" s="40"/>
      <c r="C17" s="18"/>
      <c r="D17" s="19">
        <v>0</v>
      </c>
      <c r="E17" s="18"/>
      <c r="F17" s="19">
        <v>0</v>
      </c>
      <c r="G17" s="20">
        <v>0</v>
      </c>
      <c r="H17" s="21">
        <v>0</v>
      </c>
    </row>
    <row r="18" spans="1:8" ht="15.75">
      <c r="A18" s="39"/>
      <c r="B18" s="40"/>
      <c r="C18" s="18"/>
      <c r="D18" s="19">
        <v>0</v>
      </c>
      <c r="E18" s="18"/>
      <c r="F18" s="19">
        <v>0</v>
      </c>
      <c r="G18" s="20">
        <v>0</v>
      </c>
      <c r="H18" s="21">
        <v>0</v>
      </c>
    </row>
    <row r="19" spans="1:8" ht="16.5" thickBot="1">
      <c r="A19" s="91"/>
      <c r="B19" s="92"/>
      <c r="C19" s="43"/>
      <c r="D19" s="44"/>
      <c r="E19" s="43"/>
      <c r="F19" s="44"/>
      <c r="G19" s="43"/>
      <c r="H19" s="45"/>
    </row>
    <row r="20" spans="1:8" ht="15.75">
      <c r="A20" s="34"/>
      <c r="B20" s="90"/>
      <c r="C20" s="90"/>
      <c r="D20" s="90"/>
      <c r="E20" s="90"/>
      <c r="F20" s="90"/>
      <c r="G20" s="90"/>
      <c r="H20" s="90"/>
    </row>
    <row r="21" spans="1:8" ht="15.75">
      <c r="A21" s="34"/>
      <c r="B21" s="97"/>
      <c r="C21" s="97"/>
      <c r="D21" s="97"/>
      <c r="E21" s="97"/>
      <c r="F21" s="97"/>
      <c r="G21" s="97"/>
      <c r="H21" s="97"/>
    </row>
    <row r="22" spans="1:8" ht="15.75">
      <c r="A22" s="32"/>
      <c r="B22" s="32"/>
      <c r="C22" s="32"/>
      <c r="D22" s="32"/>
      <c r="E22" s="32"/>
      <c r="F22" s="32"/>
      <c r="G22" s="32"/>
      <c r="H22" s="32"/>
    </row>
    <row r="23" spans="1:8" ht="15.75">
      <c r="A23" s="32"/>
      <c r="B23" s="32"/>
      <c r="C23" s="32"/>
      <c r="D23" s="32"/>
      <c r="E23" s="32"/>
      <c r="F23" s="32"/>
      <c r="G23" s="32"/>
      <c r="H23" s="32"/>
    </row>
    <row r="24" spans="1:8" ht="27.75">
      <c r="A24" s="77" t="s">
        <v>15</v>
      </c>
      <c r="B24" s="77"/>
      <c r="C24" s="77"/>
      <c r="D24" s="77"/>
      <c r="E24" s="77"/>
      <c r="F24" s="77"/>
      <c r="G24" s="77"/>
      <c r="H24" s="77"/>
    </row>
    <row r="25" spans="1:8" ht="20.25" customHeight="1">
      <c r="A25" s="34"/>
      <c r="B25" s="79"/>
      <c r="C25" s="79"/>
      <c r="D25" s="79"/>
      <c r="E25" s="79"/>
      <c r="F25" s="79"/>
      <c r="G25" s="79"/>
      <c r="H25" s="79"/>
    </row>
    <row r="26" spans="1:8" ht="20.25" thickBot="1">
      <c r="A26" s="34"/>
      <c r="B26" s="35"/>
      <c r="C26" s="82" t="s">
        <v>62</v>
      </c>
      <c r="D26" s="82"/>
      <c r="E26" s="82"/>
      <c r="F26" s="82"/>
      <c r="G26" s="82"/>
      <c r="H26" s="82"/>
    </row>
    <row r="27" spans="1:8" ht="16.5" customHeight="1">
      <c r="A27" s="85" t="s">
        <v>16</v>
      </c>
      <c r="B27" s="86"/>
      <c r="C27" s="78" t="s">
        <v>65</v>
      </c>
      <c r="D27" s="78"/>
      <c r="E27" s="80" t="s">
        <v>5</v>
      </c>
      <c r="F27" s="80"/>
      <c r="G27" s="80" t="s">
        <v>6</v>
      </c>
      <c r="H27" s="81"/>
    </row>
    <row r="28" spans="1:8" ht="15.75">
      <c r="A28" s="87"/>
      <c r="B28" s="88"/>
      <c r="C28" s="36" t="s">
        <v>7</v>
      </c>
      <c r="D28" s="37" t="s">
        <v>1</v>
      </c>
      <c r="E28" s="36" t="s">
        <v>7</v>
      </c>
      <c r="F28" s="37" t="s">
        <v>1</v>
      </c>
      <c r="G28" s="36" t="s">
        <v>7</v>
      </c>
      <c r="H28" s="38" t="s">
        <v>1</v>
      </c>
    </row>
    <row r="29" spans="1:8" ht="15.75">
      <c r="A29" s="95" t="s">
        <v>17</v>
      </c>
      <c r="B29" s="96"/>
      <c r="C29" s="25">
        <f>C30+C31</f>
        <v>24271294000</v>
      </c>
      <c r="D29" s="26">
        <f aca="true" t="shared" si="1" ref="D29:D34">C29/C$29*100</f>
        <v>100</v>
      </c>
      <c r="E29" s="25">
        <f>E30+E31</f>
        <v>37224295047</v>
      </c>
      <c r="F29" s="26">
        <f aca="true" t="shared" si="2" ref="F29:F34">E29/E$29*100</f>
        <v>100</v>
      </c>
      <c r="G29" s="25">
        <f>G30+G31</f>
        <v>12953001047</v>
      </c>
      <c r="H29" s="27">
        <f aca="true" t="shared" si="3" ref="H29:H34">G29/C29*100</f>
        <v>53.367575074489224</v>
      </c>
    </row>
    <row r="30" spans="1:8" ht="15.75">
      <c r="A30" s="46"/>
      <c r="B30" s="47" t="s">
        <v>22</v>
      </c>
      <c r="C30" s="28">
        <v>20630498000</v>
      </c>
      <c r="D30" s="29">
        <f t="shared" si="1"/>
        <v>84.99958016247507</v>
      </c>
      <c r="E30" s="30">
        <v>33583499709</v>
      </c>
      <c r="F30" s="29">
        <f t="shared" si="2"/>
        <v>90.21930345919762</v>
      </c>
      <c r="G30" s="19">
        <f>E30-C30</f>
        <v>12953001709</v>
      </c>
      <c r="H30" s="11">
        <f t="shared" si="3"/>
        <v>62.785695764590855</v>
      </c>
    </row>
    <row r="31" spans="1:8" ht="15.75">
      <c r="A31" s="46"/>
      <c r="B31" s="40" t="s">
        <v>18</v>
      </c>
      <c r="C31" s="28">
        <v>3640796000</v>
      </c>
      <c r="D31" s="29">
        <f t="shared" si="1"/>
        <v>15.00041983752494</v>
      </c>
      <c r="E31" s="30">
        <v>3640795338</v>
      </c>
      <c r="F31" s="19">
        <f t="shared" si="2"/>
        <v>9.780696540802378</v>
      </c>
      <c r="G31" s="30">
        <f>E31-C31</f>
        <v>-662</v>
      </c>
      <c r="H31" s="63">
        <f t="shared" si="3"/>
        <v>-1.8182836940053767E-05</v>
      </c>
    </row>
    <row r="32" spans="1:8" ht="15.75">
      <c r="A32" s="83" t="s">
        <v>19</v>
      </c>
      <c r="B32" s="84"/>
      <c r="C32" s="31">
        <f>C33</f>
        <v>21370498000</v>
      </c>
      <c r="D32" s="31">
        <f t="shared" si="1"/>
        <v>88.0484493327797</v>
      </c>
      <c r="E32" s="31">
        <f>E33</f>
        <v>34323499709</v>
      </c>
      <c r="F32" s="31">
        <f t="shared" si="2"/>
        <v>92.20725245612466</v>
      </c>
      <c r="G32" s="31">
        <f>G33</f>
        <v>12953001709</v>
      </c>
      <c r="H32" s="12">
        <f t="shared" si="3"/>
        <v>60.61160441371091</v>
      </c>
    </row>
    <row r="33" spans="1:8" ht="15.75">
      <c r="A33" s="48"/>
      <c r="B33" s="40" t="s">
        <v>23</v>
      </c>
      <c r="C33" s="28">
        <v>21370498000</v>
      </c>
      <c r="D33" s="29">
        <f t="shared" si="1"/>
        <v>88.0484493327797</v>
      </c>
      <c r="E33" s="30">
        <v>34323499709</v>
      </c>
      <c r="F33" s="29">
        <f t="shared" si="2"/>
        <v>92.20725245612466</v>
      </c>
      <c r="G33" s="19">
        <f>E33-C33</f>
        <v>12953001709</v>
      </c>
      <c r="H33" s="11">
        <f t="shared" si="3"/>
        <v>60.61160441371091</v>
      </c>
    </row>
    <row r="34" spans="1:8" ht="15.75">
      <c r="A34" s="83" t="s">
        <v>20</v>
      </c>
      <c r="B34" s="84"/>
      <c r="C34" s="31">
        <f>C29-C32</f>
        <v>2900796000</v>
      </c>
      <c r="D34" s="31">
        <f t="shared" si="1"/>
        <v>11.951550667220296</v>
      </c>
      <c r="E34" s="31">
        <f>E29-E32</f>
        <v>2900795338</v>
      </c>
      <c r="F34" s="31">
        <f t="shared" si="2"/>
        <v>7.7927475438753335</v>
      </c>
      <c r="G34" s="31">
        <f>E34-C34</f>
        <v>-662</v>
      </c>
      <c r="H34" s="64">
        <f t="shared" si="3"/>
        <v>-2.282132214743815E-05</v>
      </c>
    </row>
    <row r="35" spans="1:8" ht="15.75">
      <c r="A35" s="93" t="s">
        <v>24</v>
      </c>
      <c r="B35" s="94"/>
      <c r="C35" s="28"/>
      <c r="D35" s="29">
        <v>0</v>
      </c>
      <c r="E35" s="49"/>
      <c r="F35" s="50"/>
      <c r="G35" s="50"/>
      <c r="H35" s="11">
        <v>0</v>
      </c>
    </row>
    <row r="36" spans="1:8" ht="15.75">
      <c r="A36" s="51"/>
      <c r="B36" s="52" t="s">
        <v>25</v>
      </c>
      <c r="C36" s="31"/>
      <c r="D36" s="31"/>
      <c r="E36" s="53"/>
      <c r="F36" s="53"/>
      <c r="G36" s="53"/>
      <c r="H36" s="12"/>
    </row>
    <row r="37" spans="1:8" ht="15.75">
      <c r="A37" s="93" t="s">
        <v>26</v>
      </c>
      <c r="B37" s="94"/>
      <c r="C37" s="31">
        <v>0</v>
      </c>
      <c r="D37" s="31">
        <v>0</v>
      </c>
      <c r="E37" s="31"/>
      <c r="F37" s="31"/>
      <c r="G37" s="31"/>
      <c r="H37" s="12">
        <v>0</v>
      </c>
    </row>
    <row r="38" spans="1:8" ht="15.75">
      <c r="A38" s="54"/>
      <c r="B38" s="52" t="s">
        <v>27</v>
      </c>
      <c r="C38" s="55"/>
      <c r="D38" s="53">
        <v>0</v>
      </c>
      <c r="E38" s="55"/>
      <c r="F38" s="53"/>
      <c r="G38" s="53"/>
      <c r="H38" s="13">
        <v>0</v>
      </c>
    </row>
    <row r="39" spans="1:8" ht="15.75">
      <c r="A39" s="93" t="s">
        <v>28</v>
      </c>
      <c r="B39" s="94"/>
      <c r="C39" s="55"/>
      <c r="D39" s="53">
        <v>0</v>
      </c>
      <c r="E39" s="55"/>
      <c r="F39" s="53">
        <v>0</v>
      </c>
      <c r="G39" s="53">
        <v>0</v>
      </c>
      <c r="H39" s="13">
        <v>0</v>
      </c>
    </row>
    <row r="40" spans="1:8" ht="15.75">
      <c r="A40" s="83"/>
      <c r="B40" s="84"/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12">
        <v>0</v>
      </c>
    </row>
    <row r="41" spans="1:8" ht="15.75">
      <c r="A41" s="41"/>
      <c r="B41" s="42"/>
      <c r="C41" s="31"/>
      <c r="D41" s="31"/>
      <c r="E41" s="31"/>
      <c r="F41" s="31"/>
      <c r="G41" s="31"/>
      <c r="H41" s="12"/>
    </row>
    <row r="42" spans="1:8" ht="15.75">
      <c r="A42" s="46"/>
      <c r="B42" s="40"/>
      <c r="C42" s="28"/>
      <c r="D42" s="29">
        <v>0</v>
      </c>
      <c r="E42" s="56"/>
      <c r="F42" s="29">
        <v>0</v>
      </c>
      <c r="G42" s="29">
        <v>0</v>
      </c>
      <c r="H42" s="11">
        <v>0</v>
      </c>
    </row>
    <row r="43" spans="1:8" ht="15.75">
      <c r="A43" s="46"/>
      <c r="B43" s="40"/>
      <c r="C43" s="28"/>
      <c r="D43" s="29">
        <v>0</v>
      </c>
      <c r="E43" s="56"/>
      <c r="F43" s="29">
        <v>0</v>
      </c>
      <c r="G43" s="29">
        <v>0</v>
      </c>
      <c r="H43" s="11">
        <v>0</v>
      </c>
    </row>
    <row r="44" spans="1:8" ht="16.5" thickBot="1">
      <c r="A44" s="91"/>
      <c r="B44" s="92"/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14">
        <v>0</v>
      </c>
    </row>
    <row r="45" spans="1:8" ht="15.75">
      <c r="A45" s="34"/>
      <c r="B45" s="89"/>
      <c r="C45" s="90"/>
      <c r="D45" s="90"/>
      <c r="E45" s="90"/>
      <c r="F45" s="90"/>
      <c r="G45" s="90"/>
      <c r="H45" s="90"/>
    </row>
  </sheetData>
  <sheetProtection/>
  <mergeCells count="29">
    <mergeCell ref="C4:D4"/>
    <mergeCell ref="E4:F4"/>
    <mergeCell ref="B20:H20"/>
    <mergeCell ref="A34:B34"/>
    <mergeCell ref="G27:H27"/>
    <mergeCell ref="A35:B35"/>
    <mergeCell ref="A39:B39"/>
    <mergeCell ref="A6:B6"/>
    <mergeCell ref="A19:B19"/>
    <mergeCell ref="A27:B28"/>
    <mergeCell ref="A24:H24"/>
    <mergeCell ref="A29:B29"/>
    <mergeCell ref="A32:B32"/>
    <mergeCell ref="A9:B9"/>
    <mergeCell ref="B21:H21"/>
    <mergeCell ref="B45:H45"/>
    <mergeCell ref="A44:B44"/>
    <mergeCell ref="A37:B37"/>
    <mergeCell ref="A40:B40"/>
    <mergeCell ref="A1:H1"/>
    <mergeCell ref="C27:D27"/>
    <mergeCell ref="B25:H25"/>
    <mergeCell ref="G4:H4"/>
    <mergeCell ref="B2:H2"/>
    <mergeCell ref="C26:H26"/>
    <mergeCell ref="E27:F27"/>
    <mergeCell ref="A12:B12"/>
    <mergeCell ref="C3:H3"/>
    <mergeCell ref="A4:B5"/>
  </mergeCells>
  <dataValidations count="1">
    <dataValidation type="decimal" operator="greaterThanOrEqual" allowBlank="1" showInputMessage="1" showErrorMessage="1" sqref="F13:F18 F6:F11 D6:D11 D13:D18">
      <formula1>0</formula1>
    </dataValidation>
  </dataValidations>
  <printOptions horizontalCentered="1"/>
  <pageMargins left="0.5511811023622047" right="0.5511811023622047" top="0.787401574803149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tabSelected="1" view="pageBreakPreview" zoomScaleSheetLayoutView="100" workbookViewId="0" topLeftCell="A13">
      <selection activeCell="A39" sqref="A39:IV39"/>
    </sheetView>
  </sheetViews>
  <sheetFormatPr defaultColWidth="9.00390625" defaultRowHeight="16.5"/>
  <cols>
    <col min="1" max="1" width="0.875" style="6" customWidth="1"/>
    <col min="2" max="2" width="19.00390625" style="6" customWidth="1"/>
    <col min="3" max="3" width="6.875" style="6" customWidth="1"/>
    <col min="4" max="4" width="13.00390625" style="6" customWidth="1"/>
    <col min="5" max="5" width="3.75390625" style="6" customWidth="1"/>
    <col min="6" max="6" width="4.50390625" style="6" customWidth="1"/>
    <col min="7" max="7" width="13.25390625" style="6" customWidth="1"/>
    <col min="8" max="8" width="3.50390625" style="6" customWidth="1"/>
    <col min="9" max="9" width="14.75390625" style="6" customWidth="1"/>
    <col min="10" max="10" width="1.37890625" style="6" customWidth="1"/>
    <col min="11" max="11" width="8.25390625" style="6" customWidth="1"/>
    <col min="12" max="12" width="20.00390625" style="6" hidden="1" customWidth="1"/>
    <col min="13" max="16384" width="9.00390625" style="6" customWidth="1"/>
  </cols>
  <sheetData>
    <row r="1" spans="2:11" ht="27.75" customHeight="1">
      <c r="B1" s="118" t="s">
        <v>21</v>
      </c>
      <c r="C1" s="119"/>
      <c r="D1" s="119"/>
      <c r="E1" s="119"/>
      <c r="F1" s="119"/>
      <c r="G1" s="119"/>
      <c r="H1" s="119"/>
      <c r="I1" s="119"/>
      <c r="J1" s="119"/>
      <c r="K1" s="119"/>
    </row>
    <row r="2" spans="2:11" ht="19.5" customHeight="1"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2:11" ht="20.25" customHeight="1" thickBot="1">
      <c r="B3" s="7"/>
      <c r="C3" s="170" t="s">
        <v>63</v>
      </c>
      <c r="D3" s="171"/>
      <c r="E3" s="171"/>
      <c r="F3" s="171"/>
      <c r="G3" s="171"/>
      <c r="H3" s="171"/>
      <c r="I3" s="167" t="s">
        <v>0</v>
      </c>
      <c r="J3" s="168"/>
      <c r="K3" s="168"/>
    </row>
    <row r="4" spans="1:11" ht="18.75" customHeight="1">
      <c r="A4" s="107" t="s">
        <v>29</v>
      </c>
      <c r="B4" s="75"/>
      <c r="C4" s="76"/>
      <c r="D4" s="140" t="s">
        <v>66</v>
      </c>
      <c r="E4" s="141"/>
      <c r="F4" s="114" t="s">
        <v>30</v>
      </c>
      <c r="G4" s="76"/>
      <c r="H4" s="124" t="s">
        <v>31</v>
      </c>
      <c r="I4" s="125"/>
      <c r="J4" s="125"/>
      <c r="K4" s="125"/>
    </row>
    <row r="5" spans="1:11" ht="18.75" customHeight="1">
      <c r="A5" s="74"/>
      <c r="B5" s="74"/>
      <c r="C5" s="68"/>
      <c r="D5" s="142"/>
      <c r="E5" s="143"/>
      <c r="F5" s="115"/>
      <c r="G5" s="68"/>
      <c r="H5" s="153" t="s">
        <v>32</v>
      </c>
      <c r="I5" s="154"/>
      <c r="J5" s="172" t="s">
        <v>1</v>
      </c>
      <c r="K5" s="173"/>
    </row>
    <row r="6" spans="1:11" ht="14.25" customHeight="1">
      <c r="A6" s="69" t="s">
        <v>33</v>
      </c>
      <c r="B6" s="70"/>
      <c r="C6" s="71"/>
      <c r="D6" s="120"/>
      <c r="E6" s="121"/>
      <c r="F6" s="120"/>
      <c r="G6" s="121"/>
      <c r="H6" s="120"/>
      <c r="I6" s="121"/>
      <c r="J6" s="174"/>
      <c r="K6" s="175"/>
    </row>
    <row r="7" spans="1:12" ht="14.25" customHeight="1">
      <c r="A7" s="8"/>
      <c r="B7" s="110" t="s">
        <v>34</v>
      </c>
      <c r="C7" s="111"/>
      <c r="D7" s="100">
        <v>20630498000</v>
      </c>
      <c r="E7" s="101"/>
      <c r="F7" s="100">
        <v>33583499709</v>
      </c>
      <c r="G7" s="101"/>
      <c r="H7" s="144">
        <f>F7-D7</f>
        <v>12953001709</v>
      </c>
      <c r="I7" s="148"/>
      <c r="J7" s="144">
        <f>ABS(H7/D7*100)</f>
        <v>62.785695764590855</v>
      </c>
      <c r="K7" s="145"/>
      <c r="L7" s="58">
        <v>122.43</v>
      </c>
    </row>
    <row r="8" spans="1:12" ht="14.25" customHeight="1">
      <c r="A8" s="8"/>
      <c r="B8" s="110" t="s">
        <v>35</v>
      </c>
      <c r="C8" s="111"/>
      <c r="D8" s="100">
        <v>-8758270000</v>
      </c>
      <c r="E8" s="101"/>
      <c r="F8" s="100">
        <v>1945965261</v>
      </c>
      <c r="G8" s="101"/>
      <c r="H8" s="144">
        <f>F8-D8</f>
        <v>10704235261</v>
      </c>
      <c r="I8" s="148"/>
      <c r="J8" s="144">
        <f>ABS(H8/D8*100)</f>
        <v>122.21860322871983</v>
      </c>
      <c r="K8" s="145"/>
      <c r="L8" s="58">
        <v>712.13</v>
      </c>
    </row>
    <row r="9" spans="1:12" ht="14.25" customHeight="1">
      <c r="A9" s="8"/>
      <c r="B9" s="8" t="s">
        <v>59</v>
      </c>
      <c r="C9" s="9"/>
      <c r="D9" s="105">
        <f>D7+D8</f>
        <v>11872228000</v>
      </c>
      <c r="E9" s="106"/>
      <c r="F9" s="105">
        <f>F7+F8</f>
        <v>35529464970</v>
      </c>
      <c r="G9" s="106"/>
      <c r="H9" s="105">
        <f>H7+H8</f>
        <v>23657236970</v>
      </c>
      <c r="I9" s="106"/>
      <c r="J9" s="162">
        <f>ABS(H9/D9*100)</f>
        <v>199.26535246796135</v>
      </c>
      <c r="K9" s="163"/>
      <c r="L9" s="24">
        <v>-58.78</v>
      </c>
    </row>
    <row r="10" spans="1:12" ht="14.25" customHeight="1">
      <c r="A10" s="102" t="s">
        <v>36</v>
      </c>
      <c r="B10" s="103"/>
      <c r="C10" s="104"/>
      <c r="D10" s="137"/>
      <c r="E10" s="138"/>
      <c r="F10" s="137"/>
      <c r="G10" s="138"/>
      <c r="H10" s="137"/>
      <c r="I10" s="138"/>
      <c r="J10" s="177"/>
      <c r="K10" s="178"/>
      <c r="L10" s="61"/>
    </row>
    <row r="11" spans="1:12" ht="14.25" customHeight="1">
      <c r="A11" s="8"/>
      <c r="B11" s="98" t="s">
        <v>68</v>
      </c>
      <c r="C11" s="99"/>
      <c r="D11" s="100"/>
      <c r="E11" s="101"/>
      <c r="F11" s="100">
        <v>1209201926</v>
      </c>
      <c r="G11" s="176"/>
      <c r="H11" s="144">
        <f aca="true" t="shared" si="0" ref="H11:H19">F11-D11</f>
        <v>1209201926</v>
      </c>
      <c r="I11" s="148"/>
      <c r="J11" s="144"/>
      <c r="K11" s="145"/>
      <c r="L11" s="58">
        <v>16.81</v>
      </c>
    </row>
    <row r="12" spans="1:12" ht="14.25" customHeight="1">
      <c r="A12" s="8"/>
      <c r="B12" s="98" t="s">
        <v>69</v>
      </c>
      <c r="C12" s="99"/>
      <c r="D12" s="100">
        <v>-21165657000</v>
      </c>
      <c r="E12" s="101"/>
      <c r="F12" s="100"/>
      <c r="G12" s="176"/>
      <c r="H12" s="144">
        <f t="shared" si="0"/>
        <v>21165657000</v>
      </c>
      <c r="I12" s="148"/>
      <c r="J12" s="144">
        <f>ABS(H12/D12*100)</f>
        <v>100</v>
      </c>
      <c r="K12" s="145"/>
      <c r="L12" s="58">
        <v>16.81</v>
      </c>
    </row>
    <row r="13" spans="1:12" ht="14.25" customHeight="1">
      <c r="A13" s="8"/>
      <c r="B13" s="98" t="s">
        <v>70</v>
      </c>
      <c r="C13" s="99"/>
      <c r="D13" s="100">
        <v>-45075000</v>
      </c>
      <c r="E13" s="101"/>
      <c r="F13" s="100"/>
      <c r="G13" s="101"/>
      <c r="H13" s="144">
        <f t="shared" si="0"/>
        <v>45075000</v>
      </c>
      <c r="I13" s="148"/>
      <c r="J13" s="144">
        <f>ABS(H13/D13*100)</f>
        <v>100</v>
      </c>
      <c r="K13" s="145"/>
      <c r="L13" s="58">
        <v>100</v>
      </c>
    </row>
    <row r="14" spans="1:12" ht="14.25" customHeight="1">
      <c r="A14" s="8"/>
      <c r="B14" s="98" t="s">
        <v>71</v>
      </c>
      <c r="C14" s="99"/>
      <c r="D14" s="100"/>
      <c r="E14" s="101"/>
      <c r="F14" s="100">
        <v>280689156</v>
      </c>
      <c r="G14" s="101"/>
      <c r="H14" s="144">
        <f t="shared" si="0"/>
        <v>280689156</v>
      </c>
      <c r="I14" s="148"/>
      <c r="J14" s="144"/>
      <c r="K14" s="145"/>
      <c r="L14" s="58"/>
    </row>
    <row r="15" spans="1:12" ht="14.25" customHeight="1">
      <c r="A15" s="8"/>
      <c r="B15" s="98" t="s">
        <v>72</v>
      </c>
      <c r="C15" s="99"/>
      <c r="D15" s="100">
        <v>-2275308000</v>
      </c>
      <c r="E15" s="101"/>
      <c r="F15" s="100">
        <v>0</v>
      </c>
      <c r="G15" s="101"/>
      <c r="H15" s="144">
        <f t="shared" si="0"/>
        <v>2275308000</v>
      </c>
      <c r="I15" s="148"/>
      <c r="J15" s="144">
        <f>ABS(H15/D15*100)</f>
        <v>100</v>
      </c>
      <c r="K15" s="145"/>
      <c r="L15" s="58">
        <v>100</v>
      </c>
    </row>
    <row r="16" spans="1:12" ht="14.25" customHeight="1">
      <c r="A16" s="8"/>
      <c r="B16" s="98" t="s">
        <v>73</v>
      </c>
      <c r="C16" s="99"/>
      <c r="D16" s="100">
        <v>672759000</v>
      </c>
      <c r="E16" s="101"/>
      <c r="F16" s="100"/>
      <c r="G16" s="101"/>
      <c r="H16" s="144">
        <f t="shared" si="0"/>
        <v>-672759000</v>
      </c>
      <c r="I16" s="148"/>
      <c r="J16" s="144">
        <f>ABS(H16/D16*100)</f>
        <v>100</v>
      </c>
      <c r="K16" s="145"/>
      <c r="L16" s="58"/>
    </row>
    <row r="17" spans="1:12" ht="14.25" customHeight="1">
      <c r="A17" s="8"/>
      <c r="B17" s="98" t="s">
        <v>74</v>
      </c>
      <c r="C17" s="99"/>
      <c r="D17" s="100"/>
      <c r="E17" s="101"/>
      <c r="F17" s="100">
        <v>-3414122376</v>
      </c>
      <c r="G17" s="101"/>
      <c r="H17" s="144">
        <f t="shared" si="0"/>
        <v>-3414122376</v>
      </c>
      <c r="I17" s="148"/>
      <c r="J17" s="144"/>
      <c r="K17" s="145"/>
      <c r="L17" s="58"/>
    </row>
    <row r="18" spans="1:12" ht="14.25" customHeight="1">
      <c r="A18" s="8"/>
      <c r="B18" s="98" t="s">
        <v>75</v>
      </c>
      <c r="C18" s="99"/>
      <c r="D18" s="100">
        <v>-4211149000</v>
      </c>
      <c r="E18" s="101"/>
      <c r="F18" s="100">
        <v>-6075981929</v>
      </c>
      <c r="G18" s="101"/>
      <c r="H18" s="144">
        <f t="shared" si="0"/>
        <v>-1864832929</v>
      </c>
      <c r="I18" s="148"/>
      <c r="J18" s="144">
        <f>ABS(H18/D18*100)</f>
        <v>44.28323312711092</v>
      </c>
      <c r="K18" s="145"/>
      <c r="L18" s="58">
        <v>75.45</v>
      </c>
    </row>
    <row r="19" spans="1:12" ht="14.25" customHeight="1">
      <c r="A19" s="8"/>
      <c r="B19" s="98" t="s">
        <v>76</v>
      </c>
      <c r="C19" s="99"/>
      <c r="D19" s="100"/>
      <c r="E19" s="101"/>
      <c r="F19" s="100">
        <v>98006</v>
      </c>
      <c r="G19" s="101"/>
      <c r="H19" s="144">
        <f t="shared" si="0"/>
        <v>98006</v>
      </c>
      <c r="I19" s="148"/>
      <c r="J19" s="146"/>
      <c r="K19" s="147"/>
      <c r="L19" s="21">
        <v>0</v>
      </c>
    </row>
    <row r="20" spans="1:12" ht="14.25" customHeight="1">
      <c r="A20" s="66" t="s">
        <v>60</v>
      </c>
      <c r="B20" s="66"/>
      <c r="C20" s="67"/>
      <c r="D20" s="105">
        <f>SUM(D11:E19)</f>
        <v>-27024430000</v>
      </c>
      <c r="E20" s="106"/>
      <c r="F20" s="105">
        <f>SUM(F11:G19)</f>
        <v>-8000115217</v>
      </c>
      <c r="G20" s="106"/>
      <c r="H20" s="105">
        <f>SUM(H11:I19)</f>
        <v>19024314783</v>
      </c>
      <c r="I20" s="106"/>
      <c r="J20" s="105">
        <f>ABS(H20/D20*100)</f>
        <v>70.39672911880103</v>
      </c>
      <c r="K20" s="179"/>
      <c r="L20" s="59">
        <v>100.96</v>
      </c>
    </row>
    <row r="21" spans="1:12" ht="14.25" customHeight="1">
      <c r="A21" s="102" t="s">
        <v>37</v>
      </c>
      <c r="B21" s="103"/>
      <c r="C21" s="104"/>
      <c r="D21" s="151"/>
      <c r="E21" s="182"/>
      <c r="F21" s="151"/>
      <c r="G21" s="182"/>
      <c r="H21" s="149">
        <v>0</v>
      </c>
      <c r="I21" s="150"/>
      <c r="J21" s="180"/>
      <c r="K21" s="181"/>
      <c r="L21" s="60">
        <v>0</v>
      </c>
    </row>
    <row r="22" spans="1:12" ht="14.25" customHeight="1">
      <c r="A22" s="8"/>
      <c r="B22" s="98" t="s">
        <v>38</v>
      </c>
      <c r="C22" s="99"/>
      <c r="D22" s="100">
        <v>62104083000</v>
      </c>
      <c r="E22" s="101"/>
      <c r="F22" s="100">
        <v>59658834299</v>
      </c>
      <c r="G22" s="101"/>
      <c r="H22" s="144">
        <f>F22-D22</f>
        <v>-2445248701</v>
      </c>
      <c r="I22" s="148"/>
      <c r="J22" s="144">
        <f aca="true" t="shared" si="1" ref="J22:J29">ABS(H22/D22*100)</f>
        <v>3.9373396770064217</v>
      </c>
      <c r="K22" s="145"/>
      <c r="L22" s="58">
        <v>3.14</v>
      </c>
    </row>
    <row r="23" spans="1:12" ht="14.25" customHeight="1">
      <c r="A23" s="8"/>
      <c r="B23" s="98" t="s">
        <v>39</v>
      </c>
      <c r="C23" s="99"/>
      <c r="D23" s="100">
        <v>-60928067000</v>
      </c>
      <c r="E23" s="101"/>
      <c r="F23" s="100">
        <v>-63022530246</v>
      </c>
      <c r="G23" s="101"/>
      <c r="H23" s="144">
        <f>F23-D23</f>
        <v>-2094463246</v>
      </c>
      <c r="I23" s="148"/>
      <c r="J23" s="144">
        <f>ABS(H23/D23*100)</f>
        <v>3.43760002430407</v>
      </c>
      <c r="K23" s="145"/>
      <c r="L23" s="58">
        <v>6.9</v>
      </c>
    </row>
    <row r="24" spans="1:12" ht="14.25" customHeight="1">
      <c r="A24" s="8"/>
      <c r="B24" s="98" t="s">
        <v>78</v>
      </c>
      <c r="C24" s="99"/>
      <c r="D24" s="100">
        <v>740000000</v>
      </c>
      <c r="E24" s="101"/>
      <c r="F24" s="100">
        <v>740000000</v>
      </c>
      <c r="G24" s="101"/>
      <c r="H24" s="144">
        <v>0</v>
      </c>
      <c r="I24" s="148"/>
      <c r="J24" s="144">
        <f>ABS(H24/D24*100)</f>
        <v>0</v>
      </c>
      <c r="K24" s="145"/>
      <c r="L24" s="21">
        <v>0</v>
      </c>
    </row>
    <row r="25" spans="1:12" ht="14.25" customHeight="1">
      <c r="A25" s="8"/>
      <c r="B25" s="98" t="s">
        <v>79</v>
      </c>
      <c r="C25" s="99"/>
      <c r="D25" s="100"/>
      <c r="E25" s="101"/>
      <c r="F25" s="100">
        <v>-183888</v>
      </c>
      <c r="G25" s="101"/>
      <c r="H25" s="144">
        <f>F25-D25</f>
        <v>-183888</v>
      </c>
      <c r="I25" s="148"/>
      <c r="J25" s="144"/>
      <c r="K25" s="145"/>
      <c r="L25" s="58">
        <v>0</v>
      </c>
    </row>
    <row r="26" spans="1:12" ht="14.25" customHeight="1">
      <c r="A26" s="108" t="s">
        <v>61</v>
      </c>
      <c r="B26" s="108"/>
      <c r="C26" s="109"/>
      <c r="D26" s="105">
        <f>SUM(D22:E25)</f>
        <v>1916016000</v>
      </c>
      <c r="E26" s="106"/>
      <c r="F26" s="105">
        <f>SUM(F22:G25)</f>
        <v>-2623879835</v>
      </c>
      <c r="G26" s="106"/>
      <c r="H26" s="105">
        <f>SUM(H22:I25)</f>
        <v>-4539895835</v>
      </c>
      <c r="I26" s="106"/>
      <c r="J26" s="162">
        <f t="shared" si="1"/>
        <v>236.94456805162378</v>
      </c>
      <c r="K26" s="163"/>
      <c r="L26" s="24">
        <v>71.39</v>
      </c>
    </row>
    <row r="27" spans="1:12" ht="14.25" customHeight="1">
      <c r="A27" s="102" t="s">
        <v>40</v>
      </c>
      <c r="B27" s="103"/>
      <c r="C27" s="104"/>
      <c r="D27" s="105">
        <f>D9+D20+D26</f>
        <v>-13236186000</v>
      </c>
      <c r="E27" s="106"/>
      <c r="F27" s="105">
        <f>F9+F20+F26</f>
        <v>24905469918</v>
      </c>
      <c r="G27" s="106"/>
      <c r="H27" s="105">
        <f>H9+H20+H26</f>
        <v>38141655918</v>
      </c>
      <c r="I27" s="106"/>
      <c r="J27" s="162">
        <f t="shared" si="1"/>
        <v>288.1619819939067</v>
      </c>
      <c r="K27" s="163"/>
      <c r="L27" s="24">
        <v>94.36</v>
      </c>
    </row>
    <row r="28" spans="1:12" ht="14.25" customHeight="1">
      <c r="A28" s="102" t="s">
        <v>41</v>
      </c>
      <c r="B28" s="103"/>
      <c r="C28" s="104"/>
      <c r="D28" s="122">
        <v>86927121000</v>
      </c>
      <c r="E28" s="123"/>
      <c r="F28" s="122">
        <v>159833355077</v>
      </c>
      <c r="G28" s="123"/>
      <c r="H28" s="105">
        <f>F28-D28</f>
        <v>72906234077</v>
      </c>
      <c r="I28" s="106"/>
      <c r="J28" s="162">
        <f t="shared" si="1"/>
        <v>83.87052652646807</v>
      </c>
      <c r="K28" s="163"/>
      <c r="L28" s="24">
        <v>85.51</v>
      </c>
    </row>
    <row r="29" spans="1:12" ht="14.25" customHeight="1" thickBot="1">
      <c r="A29" s="72" t="s">
        <v>42</v>
      </c>
      <c r="B29" s="73"/>
      <c r="C29" s="65"/>
      <c r="D29" s="116">
        <f>SUM(D27:E28)</f>
        <v>73690935000</v>
      </c>
      <c r="E29" s="117"/>
      <c r="F29" s="116">
        <f>SUM(F27:G28)</f>
        <v>184738824995</v>
      </c>
      <c r="G29" s="117"/>
      <c r="H29" s="116">
        <f>F29-D29</f>
        <v>111047889995</v>
      </c>
      <c r="I29" s="117"/>
      <c r="J29" s="164">
        <f t="shared" si="1"/>
        <v>150.69409825645448</v>
      </c>
      <c r="K29" s="165"/>
      <c r="L29" s="45">
        <v>85.94</v>
      </c>
    </row>
    <row r="32" spans="2:11" ht="27" customHeight="1">
      <c r="B32" s="118" t="s">
        <v>43</v>
      </c>
      <c r="C32" s="119"/>
      <c r="D32" s="119"/>
      <c r="E32" s="119"/>
      <c r="F32" s="119"/>
      <c r="G32" s="119"/>
      <c r="H32" s="119"/>
      <c r="I32" s="119"/>
      <c r="J32" s="119"/>
      <c r="K32" s="119"/>
    </row>
    <row r="33" spans="2:11" ht="17.25" customHeight="1">
      <c r="B33" s="166"/>
      <c r="C33" s="166"/>
      <c r="D33" s="166"/>
      <c r="E33" s="166"/>
      <c r="F33" s="166"/>
      <c r="G33" s="166"/>
      <c r="H33" s="166"/>
      <c r="I33" s="166"/>
      <c r="J33" s="166"/>
      <c r="K33" s="166"/>
    </row>
    <row r="34" spans="3:11" ht="16.5" thickBot="1">
      <c r="C34" s="157" t="s">
        <v>64</v>
      </c>
      <c r="D34" s="157"/>
      <c r="E34" s="157"/>
      <c r="F34" s="157"/>
      <c r="G34" s="157"/>
      <c r="H34" s="157"/>
      <c r="I34" s="167" t="s">
        <v>0</v>
      </c>
      <c r="J34" s="168"/>
      <c r="K34" s="168"/>
    </row>
    <row r="35" spans="1:11" ht="35.25" customHeight="1">
      <c r="A35" s="187" t="s">
        <v>44</v>
      </c>
      <c r="B35" s="169"/>
      <c r="C35" s="158" t="s">
        <v>45</v>
      </c>
      <c r="D35" s="169"/>
      <c r="E35" s="158" t="s">
        <v>46</v>
      </c>
      <c r="F35" s="169"/>
      <c r="G35" s="158" t="s">
        <v>47</v>
      </c>
      <c r="H35" s="169"/>
      <c r="I35" s="158" t="s">
        <v>2</v>
      </c>
      <c r="J35" s="159"/>
      <c r="K35" s="5" t="s">
        <v>46</v>
      </c>
    </row>
    <row r="36" spans="1:11" ht="19.5" customHeight="1">
      <c r="A36" s="133" t="s">
        <v>48</v>
      </c>
      <c r="B36" s="134"/>
      <c r="C36" s="120">
        <f>SUM(C37:D45)</f>
        <v>595526075068</v>
      </c>
      <c r="D36" s="121"/>
      <c r="E36" s="120">
        <f>IF(C$36&gt;0,(C36/C$36)*100,0)</f>
        <v>100</v>
      </c>
      <c r="F36" s="121">
        <f aca="true" t="shared" si="2" ref="F36:F46">IF(E$5&gt;0,(E36/E$31)*100,0)</f>
        <v>0</v>
      </c>
      <c r="G36" s="139" t="s">
        <v>49</v>
      </c>
      <c r="H36" s="134"/>
      <c r="I36" s="160">
        <f>SUM(I37:J40)</f>
        <v>756552224</v>
      </c>
      <c r="J36" s="161"/>
      <c r="K36" s="2">
        <f>IF(I$46&gt;0,(I36/I$46)*100,0)</f>
        <v>0.12703931123647497</v>
      </c>
    </row>
    <row r="37" spans="1:11" ht="19.5" customHeight="1">
      <c r="A37" s="135" t="s">
        <v>50</v>
      </c>
      <c r="B37" s="136"/>
      <c r="C37" s="100">
        <v>489083722796</v>
      </c>
      <c r="D37" s="101"/>
      <c r="E37" s="131">
        <f>IF(C$36&gt;0,(C37/C$36)*100,0)</f>
        <v>82.12633220806563</v>
      </c>
      <c r="F37" s="132">
        <f t="shared" si="2"/>
        <v>0</v>
      </c>
      <c r="G37" s="155" t="s">
        <v>51</v>
      </c>
      <c r="H37" s="156"/>
      <c r="I37" s="100">
        <v>756552224</v>
      </c>
      <c r="J37" s="128"/>
      <c r="K37" s="1">
        <f>IF(I$46&gt;0,(I37/I$46)*100,0)</f>
        <v>0.12703931123647497</v>
      </c>
    </row>
    <row r="38" spans="1:11" ht="19.5" customHeight="1">
      <c r="A38" s="135" t="s">
        <v>52</v>
      </c>
      <c r="B38" s="136"/>
      <c r="C38" s="100">
        <v>106442352272</v>
      </c>
      <c r="D38" s="101"/>
      <c r="E38" s="131">
        <f>IF(C$36&gt;0,(C38/C$36)*100,0)</f>
        <v>17.873667791934366</v>
      </c>
      <c r="F38" s="132">
        <f t="shared" si="2"/>
        <v>0</v>
      </c>
      <c r="G38" s="193"/>
      <c r="H38" s="156"/>
      <c r="I38" s="100"/>
      <c r="J38" s="128"/>
      <c r="K38" s="1"/>
    </row>
    <row r="39" spans="1:11" ht="7.5" customHeight="1" hidden="1">
      <c r="A39" s="190"/>
      <c r="B39" s="136"/>
      <c r="C39" s="100"/>
      <c r="D39" s="101"/>
      <c r="E39" s="131">
        <f>IF(C$36&gt;0,(C39/C$36)*100,0)</f>
        <v>0</v>
      </c>
      <c r="F39" s="132">
        <f t="shared" si="2"/>
        <v>0</v>
      </c>
      <c r="G39" s="185"/>
      <c r="H39" s="186"/>
      <c r="I39" s="151"/>
      <c r="J39" s="152"/>
      <c r="K39" s="1">
        <f aca="true" t="shared" si="3" ref="K39:K46">IF(I$46&gt;0,(I39/I$46)*100,0)</f>
        <v>0</v>
      </c>
    </row>
    <row r="40" spans="1:11" ht="19.5" customHeight="1" hidden="1">
      <c r="A40" s="185"/>
      <c r="B40" s="186"/>
      <c r="C40" s="129"/>
      <c r="D40" s="130"/>
      <c r="E40" s="131">
        <f aca="true" t="shared" si="4" ref="E40:E46">IF(C$36&gt;0,(C40/C$36)*100,0)</f>
        <v>0</v>
      </c>
      <c r="F40" s="132">
        <f t="shared" si="2"/>
        <v>0</v>
      </c>
      <c r="G40" s="191"/>
      <c r="H40" s="192"/>
      <c r="I40" s="151"/>
      <c r="J40" s="152"/>
      <c r="K40" s="1">
        <f t="shared" si="3"/>
        <v>0</v>
      </c>
    </row>
    <row r="41" spans="1:11" ht="19.5" customHeight="1">
      <c r="A41" s="185"/>
      <c r="B41" s="186"/>
      <c r="C41" s="129"/>
      <c r="D41" s="130"/>
      <c r="E41" s="131">
        <f t="shared" si="4"/>
        <v>0</v>
      </c>
      <c r="F41" s="132">
        <f t="shared" si="2"/>
        <v>0</v>
      </c>
      <c r="G41" s="188" t="s">
        <v>53</v>
      </c>
      <c r="H41" s="189"/>
      <c r="I41" s="126">
        <f>SUM(I42:I45)</f>
        <v>594769522844</v>
      </c>
      <c r="J41" s="127"/>
      <c r="K41" s="2">
        <f t="shared" si="3"/>
        <v>99.87296068876353</v>
      </c>
    </row>
    <row r="42" spans="1:11" ht="19.5" customHeight="1">
      <c r="A42" s="185"/>
      <c r="B42" s="186"/>
      <c r="C42" s="129"/>
      <c r="D42" s="130"/>
      <c r="E42" s="131">
        <f t="shared" si="4"/>
        <v>0</v>
      </c>
      <c r="F42" s="132">
        <f t="shared" si="2"/>
        <v>0</v>
      </c>
      <c r="G42" s="155" t="s">
        <v>54</v>
      </c>
      <c r="H42" s="156"/>
      <c r="I42" s="100">
        <v>591637595040</v>
      </c>
      <c r="J42" s="128"/>
      <c r="K42" s="1">
        <f t="shared" si="3"/>
        <v>99.34705125589069</v>
      </c>
    </row>
    <row r="43" spans="1:11" ht="19.5" customHeight="1">
      <c r="A43" s="185"/>
      <c r="B43" s="186"/>
      <c r="C43" s="129"/>
      <c r="D43" s="130"/>
      <c r="E43" s="131">
        <f t="shared" si="4"/>
        <v>0</v>
      </c>
      <c r="F43" s="132">
        <f t="shared" si="2"/>
        <v>0</v>
      </c>
      <c r="G43" s="155" t="s">
        <v>55</v>
      </c>
      <c r="H43" s="156"/>
      <c r="I43" s="100">
        <v>2900795338</v>
      </c>
      <c r="J43" s="128"/>
      <c r="K43" s="1">
        <f t="shared" si="3"/>
        <v>0.487097955814743</v>
      </c>
    </row>
    <row r="44" spans="1:11" ht="19.5" customHeight="1">
      <c r="A44" s="185"/>
      <c r="B44" s="186"/>
      <c r="C44" s="129"/>
      <c r="D44" s="130"/>
      <c r="E44" s="131">
        <f t="shared" si="4"/>
        <v>0</v>
      </c>
      <c r="F44" s="132">
        <f t="shared" si="2"/>
        <v>0</v>
      </c>
      <c r="G44" s="155" t="s">
        <v>56</v>
      </c>
      <c r="H44" s="156"/>
      <c r="I44" s="100">
        <v>231132466</v>
      </c>
      <c r="J44" s="128"/>
      <c r="K44" s="1">
        <f t="shared" si="3"/>
        <v>0.03881147705809661</v>
      </c>
    </row>
    <row r="45" spans="1:11" ht="19.5" customHeight="1">
      <c r="A45" s="185"/>
      <c r="B45" s="186"/>
      <c r="C45" s="129"/>
      <c r="D45" s="130"/>
      <c r="E45" s="131">
        <f t="shared" si="4"/>
        <v>0</v>
      </c>
      <c r="F45" s="132">
        <f t="shared" si="2"/>
        <v>0</v>
      </c>
      <c r="G45" s="185"/>
      <c r="H45" s="186"/>
      <c r="I45" s="151"/>
      <c r="J45" s="152"/>
      <c r="K45" s="1">
        <f t="shared" si="3"/>
        <v>0</v>
      </c>
    </row>
    <row r="46" spans="1:12" ht="19.5" customHeight="1" thickBot="1">
      <c r="A46" s="183" t="s">
        <v>57</v>
      </c>
      <c r="B46" s="184"/>
      <c r="C46" s="195">
        <f>SUM(C37:D45)</f>
        <v>595526075068</v>
      </c>
      <c r="D46" s="196"/>
      <c r="E46" s="195">
        <f t="shared" si="4"/>
        <v>100</v>
      </c>
      <c r="F46" s="196">
        <f t="shared" si="2"/>
        <v>0</v>
      </c>
      <c r="G46" s="199" t="s">
        <v>58</v>
      </c>
      <c r="H46" s="200"/>
      <c r="I46" s="195">
        <f>I36+I41</f>
        <v>595526075068</v>
      </c>
      <c r="J46" s="198"/>
      <c r="K46" s="3">
        <f t="shared" si="3"/>
        <v>100</v>
      </c>
      <c r="L46" s="10" t="str">
        <f>IF(C46=I46,"平衡","不平衡")</f>
        <v>平衡</v>
      </c>
    </row>
    <row r="47" spans="2:11" s="4" customFormat="1" ht="15" customHeight="1">
      <c r="B47" s="112" t="s">
        <v>67</v>
      </c>
      <c r="C47" s="113"/>
      <c r="D47" s="113"/>
      <c r="E47" s="113"/>
      <c r="F47" s="113"/>
      <c r="G47" s="113"/>
      <c r="H47" s="113"/>
      <c r="I47" s="113"/>
      <c r="J47" s="113"/>
      <c r="K47" s="113"/>
    </row>
    <row r="48" spans="2:11" ht="15" customHeight="1">
      <c r="B48" s="194" t="s">
        <v>77</v>
      </c>
      <c r="C48" s="194"/>
      <c r="D48" s="194"/>
      <c r="E48" s="194"/>
      <c r="F48" s="194"/>
      <c r="G48" s="194"/>
      <c r="H48" s="194"/>
      <c r="I48" s="194"/>
      <c r="J48" s="194"/>
      <c r="K48" s="194"/>
    </row>
    <row r="49" spans="2:11" ht="16.5" customHeight="1">
      <c r="B49" s="197"/>
      <c r="C49" s="197"/>
      <c r="D49" s="197"/>
      <c r="E49" s="197"/>
      <c r="F49" s="197"/>
      <c r="G49" s="197"/>
      <c r="H49" s="197"/>
      <c r="I49" s="197"/>
      <c r="J49" s="197"/>
      <c r="K49" s="197"/>
    </row>
  </sheetData>
  <sheetProtection/>
  <mergeCells count="196">
    <mergeCell ref="J23:K23"/>
    <mergeCell ref="B23:C23"/>
    <mergeCell ref="D23:E23"/>
    <mergeCell ref="F23:G23"/>
    <mergeCell ref="H23:I23"/>
    <mergeCell ref="D15:E15"/>
    <mergeCell ref="F15:G15"/>
    <mergeCell ref="H15:I15"/>
    <mergeCell ref="J15:K15"/>
    <mergeCell ref="B49:K49"/>
    <mergeCell ref="C44:D44"/>
    <mergeCell ref="E44:F44"/>
    <mergeCell ref="G44:H44"/>
    <mergeCell ref="I44:J44"/>
    <mergeCell ref="C45:D45"/>
    <mergeCell ref="C46:D46"/>
    <mergeCell ref="I46:J46"/>
    <mergeCell ref="G46:H46"/>
    <mergeCell ref="A45:B45"/>
    <mergeCell ref="B48:K48"/>
    <mergeCell ref="A40:B40"/>
    <mergeCell ref="A41:B41"/>
    <mergeCell ref="A42:B42"/>
    <mergeCell ref="A43:B43"/>
    <mergeCell ref="E45:F45"/>
    <mergeCell ref="E46:F46"/>
    <mergeCell ref="G45:H45"/>
    <mergeCell ref="I40:J40"/>
    <mergeCell ref="I45:J45"/>
    <mergeCell ref="A39:B39"/>
    <mergeCell ref="G39:H39"/>
    <mergeCell ref="G40:H40"/>
    <mergeCell ref="G38:H38"/>
    <mergeCell ref="C39:D39"/>
    <mergeCell ref="C40:D40"/>
    <mergeCell ref="E40:F40"/>
    <mergeCell ref="E39:F39"/>
    <mergeCell ref="I43:J43"/>
    <mergeCell ref="G43:H43"/>
    <mergeCell ref="G41:H41"/>
    <mergeCell ref="G42:H42"/>
    <mergeCell ref="A46:B46"/>
    <mergeCell ref="A44:B44"/>
    <mergeCell ref="J25:K25"/>
    <mergeCell ref="J26:K26"/>
    <mergeCell ref="A35:B35"/>
    <mergeCell ref="H26:I26"/>
    <mergeCell ref="F26:G26"/>
    <mergeCell ref="C35:D35"/>
    <mergeCell ref="H25:I25"/>
    <mergeCell ref="D26:E26"/>
    <mergeCell ref="F25:G25"/>
    <mergeCell ref="B25:C25"/>
    <mergeCell ref="J20:K20"/>
    <mergeCell ref="J21:K21"/>
    <mergeCell ref="J24:K24"/>
    <mergeCell ref="D24:E24"/>
    <mergeCell ref="D21:E21"/>
    <mergeCell ref="F21:G21"/>
    <mergeCell ref="F24:G24"/>
    <mergeCell ref="F20:G20"/>
    <mergeCell ref="J7:K7"/>
    <mergeCell ref="J8:K8"/>
    <mergeCell ref="J9:K9"/>
    <mergeCell ref="J10:K10"/>
    <mergeCell ref="J11:K11"/>
    <mergeCell ref="J18:K18"/>
    <mergeCell ref="J12:K12"/>
    <mergeCell ref="J13:K13"/>
    <mergeCell ref="J14:K14"/>
    <mergeCell ref="J17:K17"/>
    <mergeCell ref="H7:I7"/>
    <mergeCell ref="H8:I8"/>
    <mergeCell ref="H9:I9"/>
    <mergeCell ref="H10:I10"/>
    <mergeCell ref="H11:I11"/>
    <mergeCell ref="H18:I18"/>
    <mergeCell ref="H12:I12"/>
    <mergeCell ref="H13:I13"/>
    <mergeCell ref="H16:I16"/>
    <mergeCell ref="H14:I14"/>
    <mergeCell ref="H17:I17"/>
    <mergeCell ref="F7:G7"/>
    <mergeCell ref="F8:G8"/>
    <mergeCell ref="F9:G9"/>
    <mergeCell ref="F10:G10"/>
    <mergeCell ref="F11:G11"/>
    <mergeCell ref="F18:G18"/>
    <mergeCell ref="F12:G12"/>
    <mergeCell ref="F13:G13"/>
    <mergeCell ref="F16:G16"/>
    <mergeCell ref="F14:G14"/>
    <mergeCell ref="F19:G19"/>
    <mergeCell ref="B1:K1"/>
    <mergeCell ref="B2:K2"/>
    <mergeCell ref="C3:H3"/>
    <mergeCell ref="I3:K3"/>
    <mergeCell ref="D18:E18"/>
    <mergeCell ref="D12:E12"/>
    <mergeCell ref="D13:E13"/>
    <mergeCell ref="J5:K5"/>
    <mergeCell ref="J6:K6"/>
    <mergeCell ref="F27:G27"/>
    <mergeCell ref="C36:D36"/>
    <mergeCell ref="B33:K33"/>
    <mergeCell ref="C37:D37"/>
    <mergeCell ref="I34:K34"/>
    <mergeCell ref="E35:F35"/>
    <mergeCell ref="H28:I28"/>
    <mergeCell ref="H27:I27"/>
    <mergeCell ref="J27:K27"/>
    <mergeCell ref="G35:H35"/>
    <mergeCell ref="I39:J39"/>
    <mergeCell ref="H5:I5"/>
    <mergeCell ref="H6:I6"/>
    <mergeCell ref="G37:H37"/>
    <mergeCell ref="C34:H34"/>
    <mergeCell ref="I35:J35"/>
    <mergeCell ref="I36:J36"/>
    <mergeCell ref="I37:J37"/>
    <mergeCell ref="J28:K28"/>
    <mergeCell ref="J29:K29"/>
    <mergeCell ref="J19:K19"/>
    <mergeCell ref="H19:I19"/>
    <mergeCell ref="J16:K16"/>
    <mergeCell ref="H22:I22"/>
    <mergeCell ref="H20:I20"/>
    <mergeCell ref="H21:I21"/>
    <mergeCell ref="I38:J38"/>
    <mergeCell ref="D4:E5"/>
    <mergeCell ref="D6:E6"/>
    <mergeCell ref="D28:E28"/>
    <mergeCell ref="D29:E29"/>
    <mergeCell ref="D27:E27"/>
    <mergeCell ref="D7:E7"/>
    <mergeCell ref="D8:E8"/>
    <mergeCell ref="D9:E9"/>
    <mergeCell ref="J22:K22"/>
    <mergeCell ref="D10:E10"/>
    <mergeCell ref="D11:E11"/>
    <mergeCell ref="E36:F36"/>
    <mergeCell ref="D14:E14"/>
    <mergeCell ref="D25:E25"/>
    <mergeCell ref="F22:G22"/>
    <mergeCell ref="D17:E17"/>
    <mergeCell ref="F17:G17"/>
    <mergeCell ref="G36:H36"/>
    <mergeCell ref="H24:I24"/>
    <mergeCell ref="E37:F37"/>
    <mergeCell ref="A36:B36"/>
    <mergeCell ref="A37:B37"/>
    <mergeCell ref="E38:F38"/>
    <mergeCell ref="C38:D38"/>
    <mergeCell ref="A38:B38"/>
    <mergeCell ref="C41:D41"/>
    <mergeCell ref="C42:D42"/>
    <mergeCell ref="C43:D43"/>
    <mergeCell ref="E43:F43"/>
    <mergeCell ref="E41:F41"/>
    <mergeCell ref="E42:F42"/>
    <mergeCell ref="B47:K47"/>
    <mergeCell ref="F4:G5"/>
    <mergeCell ref="F29:G29"/>
    <mergeCell ref="B32:K32"/>
    <mergeCell ref="F6:G6"/>
    <mergeCell ref="F28:G28"/>
    <mergeCell ref="H4:K4"/>
    <mergeCell ref="H29:I29"/>
    <mergeCell ref="I41:J41"/>
    <mergeCell ref="I42:J42"/>
    <mergeCell ref="A4:C5"/>
    <mergeCell ref="A6:C6"/>
    <mergeCell ref="A29:C29"/>
    <mergeCell ref="A28:C28"/>
    <mergeCell ref="A27:C27"/>
    <mergeCell ref="A10:C10"/>
    <mergeCell ref="A20:C20"/>
    <mergeCell ref="A26:C26"/>
    <mergeCell ref="B7:C7"/>
    <mergeCell ref="B8:C8"/>
    <mergeCell ref="B11:C11"/>
    <mergeCell ref="B18:C18"/>
    <mergeCell ref="B19:C19"/>
    <mergeCell ref="B12:C12"/>
    <mergeCell ref="B13:C13"/>
    <mergeCell ref="B14:C14"/>
    <mergeCell ref="B16:C16"/>
    <mergeCell ref="B17:C17"/>
    <mergeCell ref="B15:C15"/>
    <mergeCell ref="B22:C22"/>
    <mergeCell ref="D22:E22"/>
    <mergeCell ref="D16:E16"/>
    <mergeCell ref="B24:C24"/>
    <mergeCell ref="D19:E19"/>
    <mergeCell ref="A21:C21"/>
    <mergeCell ref="D20:E20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a2605</dc:creator>
  <cp:keywords/>
  <dc:description/>
  <cp:lastModifiedBy>會計決算處基金會計科賴倩婷</cp:lastModifiedBy>
  <cp:lastPrinted>2015-04-01T12:12:53Z</cp:lastPrinted>
  <dcterms:created xsi:type="dcterms:W3CDTF">2012-02-10T00:55:43Z</dcterms:created>
  <dcterms:modified xsi:type="dcterms:W3CDTF">2015-04-01T12:16:26Z</dcterms:modified>
  <cp:category/>
  <cp:version/>
  <cp:contentType/>
  <cp:contentStatus/>
</cp:coreProperties>
</file>