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28" activeTab="0"/>
  </bookViews>
  <sheets>
    <sheet name="餘絀表及撥補表-104" sheetId="1" r:id="rId1"/>
    <sheet name="現流表及平衡表-104" sheetId="2" r:id="rId2"/>
  </sheets>
  <definedNames>
    <definedName name="_xlnm.Print_Area" localSheetId="1">'現流表及平衡表-104'!$A$1:$K$46</definedName>
  </definedNames>
  <calcPr fullCalcOnLoad="1"/>
</workbook>
</file>

<file path=xl/sharedStrings.xml><?xml version="1.0" encoding="utf-8"?>
<sst xmlns="http://schemas.openxmlformats.org/spreadsheetml/2006/main" count="77" uniqueCount="58">
  <si>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</si>
  <si>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</si>
  <si>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</si>
  <si>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</si>
  <si>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</si>
  <si>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</si>
  <si>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</si>
  <si>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</si>
  <si>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</si>
  <si>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</si>
  <si>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</si>
  <si>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</si>
  <si>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</si>
  <si>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</si>
  <si>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</si>
  <si>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</si>
  <si>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</si>
  <si>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</si>
  <si>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</si>
  <si>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</si>
  <si>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</si>
  <si>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</si>
  <si>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</si>
  <si>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</si>
  <si>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</si>
  <si>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</si>
  <si>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</si>
  <si>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</si>
  <si>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</si>
  <si>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</si>
  <si>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</si>
  <si>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</si>
  <si>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融資活動之現金流量</t>
  </si>
  <si>
    <t xml:space="preserve">  融資活動之淨現金流入（流出－）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</si>
  <si>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</si>
  <si>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</si>
  <si>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</si>
  <si>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</si>
  <si>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</si>
  <si>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</si>
  <si>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</si>
  <si>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增加基金、公積及填補短絀</t>
  </si>
  <si>
    <t>流動資產</t>
  </si>
  <si>
    <t>在校學生獎學基金現金流量決算表</t>
  </si>
  <si>
    <t>在校學生獎學基金平衡表</t>
  </si>
  <si>
    <t>在校學生獎學基金餘絀撥補決算表</t>
  </si>
  <si>
    <t>在校學生獎學基金收支餘絀決算表</t>
  </si>
  <si>
    <t>淨值</t>
  </si>
  <si>
    <t>基金</t>
  </si>
  <si>
    <t>折減基金</t>
  </si>
  <si>
    <t>調整非現金項目</t>
  </si>
  <si>
    <t>累計餘絀</t>
  </si>
  <si>
    <t>本年度預算數</t>
  </si>
  <si>
    <t>本年度
預算數</t>
  </si>
  <si>
    <t>填補累計短絀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</si>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</sst>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 horizontal="left" vertical="center" wrapText="1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right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3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26">
      <selection activeCell="C40" sqref="C40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47" t="s">
        <v>46</v>
      </c>
      <c r="B1" s="47"/>
      <c r="C1" s="47"/>
      <c r="D1" s="47"/>
      <c r="E1" s="47"/>
      <c r="F1" s="47"/>
      <c r="G1" s="47"/>
      <c r="H1" s="47"/>
    </row>
    <row r="2" spans="2:8" ht="17.25" customHeight="1">
      <c r="B2" s="48"/>
      <c r="C2" s="48"/>
      <c r="D2" s="48"/>
      <c r="E2" s="48"/>
      <c r="F2" s="48"/>
      <c r="G2" s="48"/>
      <c r="H2" s="48"/>
    </row>
    <row r="3" spans="2:8" ht="20.25" thickBot="1">
      <c r="B3" s="2"/>
      <c r="C3" s="49" t="s">
        <v>55</v>
      </c>
      <c r="D3" s="49"/>
      <c r="E3" s="49"/>
      <c r="F3" s="49"/>
      <c r="G3" s="49"/>
      <c r="H3" s="49"/>
    </row>
    <row r="4" spans="1:8" ht="18.75" customHeight="1">
      <c r="A4" s="52" t="s">
        <v>10</v>
      </c>
      <c r="B4" s="53"/>
      <c r="C4" s="56" t="s">
        <v>52</v>
      </c>
      <c r="D4" s="56"/>
      <c r="E4" s="56" t="s">
        <v>12</v>
      </c>
      <c r="F4" s="56"/>
      <c r="G4" s="56" t="s">
        <v>3</v>
      </c>
      <c r="H4" s="57"/>
    </row>
    <row r="5" spans="1:8" ht="18.75" customHeight="1">
      <c r="A5" s="54"/>
      <c r="B5" s="55"/>
      <c r="C5" s="10" t="s">
        <v>9</v>
      </c>
      <c r="D5" s="9" t="s">
        <v>1</v>
      </c>
      <c r="E5" s="10" t="s">
        <v>9</v>
      </c>
      <c r="F5" s="9" t="s">
        <v>1</v>
      </c>
      <c r="G5" s="10" t="s">
        <v>9</v>
      </c>
      <c r="H5" s="3" t="s">
        <v>1</v>
      </c>
    </row>
    <row r="6" spans="1:8" ht="17.25" customHeight="1">
      <c r="A6" s="51" t="s">
        <v>20</v>
      </c>
      <c r="B6" s="43"/>
      <c r="C6" s="18">
        <f>C7</f>
        <v>91000</v>
      </c>
      <c r="D6" s="19">
        <f>C6/C6*100</f>
        <v>100</v>
      </c>
      <c r="E6" s="18">
        <f>E7</f>
        <v>99588</v>
      </c>
      <c r="F6" s="19">
        <f>E6/E6*100</f>
        <v>100</v>
      </c>
      <c r="G6" s="35">
        <f>G7</f>
        <v>8588</v>
      </c>
      <c r="H6" s="6">
        <f>G6/C6*100</f>
        <v>9.437362637362638</v>
      </c>
    </row>
    <row r="7" spans="1:8" ht="17.25" customHeight="1">
      <c r="A7" s="28"/>
      <c r="B7" s="13" t="s">
        <v>38</v>
      </c>
      <c r="C7" s="38">
        <v>91000</v>
      </c>
      <c r="D7" s="22">
        <f>C7/C6*100</f>
        <v>100</v>
      </c>
      <c r="E7" s="20">
        <v>99588</v>
      </c>
      <c r="F7" s="22">
        <f>E7/E6*100</f>
        <v>100</v>
      </c>
      <c r="G7" s="33">
        <f>E7-C7</f>
        <v>8588</v>
      </c>
      <c r="H7" s="29">
        <f>G7/C7*100</f>
        <v>9.437362637362638</v>
      </c>
    </row>
    <row r="8" spans="1:8" ht="17.25" customHeight="1">
      <c r="A8" s="44" t="s">
        <v>21</v>
      </c>
      <c r="B8" s="45"/>
      <c r="C8" s="21">
        <f>C9</f>
        <v>115000</v>
      </c>
      <c r="D8" s="21">
        <f>C8/C6*100</f>
        <v>126.37362637362637</v>
      </c>
      <c r="E8" s="21">
        <f>E9</f>
        <v>91000</v>
      </c>
      <c r="F8" s="21">
        <f>E8/E6*100</f>
        <v>91.37647106077037</v>
      </c>
      <c r="G8" s="36">
        <f>G9</f>
        <v>-24000</v>
      </c>
      <c r="H8" s="29">
        <f>G8/C8*100</f>
        <v>-20.869565217391305</v>
      </c>
    </row>
    <row r="9" spans="1:8" ht="17.25" customHeight="1">
      <c r="A9" s="28"/>
      <c r="B9" s="13" t="s">
        <v>39</v>
      </c>
      <c r="C9" s="38">
        <v>115000</v>
      </c>
      <c r="D9" s="22">
        <f>C9/C7*100</f>
        <v>126.37362637362637</v>
      </c>
      <c r="E9" s="20">
        <v>91000</v>
      </c>
      <c r="F9" s="22">
        <f>E9/E7*100</f>
        <v>91.37647106077037</v>
      </c>
      <c r="G9" s="33">
        <f>E9-C9</f>
        <v>-24000</v>
      </c>
      <c r="H9" s="29">
        <f>G9/C9*100</f>
        <v>-20.869565217391305</v>
      </c>
    </row>
    <row r="10" spans="1:8" ht="17.25" customHeight="1">
      <c r="A10" s="44" t="s">
        <v>22</v>
      </c>
      <c r="B10" s="45"/>
      <c r="C10" s="21">
        <f>C7-C9</f>
        <v>-24000</v>
      </c>
      <c r="D10" s="21">
        <v>-26.37</v>
      </c>
      <c r="E10" s="21">
        <f>E7-E9</f>
        <v>8588</v>
      </c>
      <c r="F10" s="21">
        <v>-8.62</v>
      </c>
      <c r="G10" s="36">
        <f>G7-G9</f>
        <v>32588</v>
      </c>
      <c r="H10" s="29">
        <f>G10/C10*100</f>
        <v>-135.78333333333333</v>
      </c>
    </row>
    <row r="11" spans="1:8" ht="17.25" customHeight="1">
      <c r="A11" s="28"/>
      <c r="B11" s="13"/>
      <c r="C11" s="38"/>
      <c r="D11" s="22">
        <v>0</v>
      </c>
      <c r="E11" s="20"/>
      <c r="F11" s="22">
        <v>0</v>
      </c>
      <c r="G11" s="33">
        <v>0</v>
      </c>
      <c r="H11" s="29">
        <v>0</v>
      </c>
    </row>
    <row r="12" spans="1:8" ht="17.25" customHeight="1">
      <c r="A12" s="44"/>
      <c r="B12" s="45"/>
      <c r="C12" s="21"/>
      <c r="D12" s="21"/>
      <c r="E12" s="21"/>
      <c r="F12" s="21"/>
      <c r="G12" s="36"/>
      <c r="H12" s="7"/>
    </row>
    <row r="13" spans="1:8" ht="17.25" customHeight="1">
      <c r="A13" s="28"/>
      <c r="B13" s="13"/>
      <c r="C13" s="38"/>
      <c r="D13" s="22"/>
      <c r="E13" s="20"/>
      <c r="F13" s="22"/>
      <c r="G13" s="33"/>
      <c r="H13" s="29"/>
    </row>
    <row r="14" spans="1:8" ht="17.25" customHeight="1">
      <c r="A14" s="28"/>
      <c r="B14" s="13"/>
      <c r="C14" s="38"/>
      <c r="D14" s="22">
        <v>0</v>
      </c>
      <c r="E14" s="20"/>
      <c r="F14" s="22">
        <v>0</v>
      </c>
      <c r="G14" s="33">
        <v>0</v>
      </c>
      <c r="H14" s="29">
        <v>0</v>
      </c>
    </row>
    <row r="15" spans="1:8" ht="17.25" customHeight="1">
      <c r="A15" s="28"/>
      <c r="B15" s="13"/>
      <c r="C15" s="38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3"/>
      <c r="C16" s="38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3"/>
      <c r="C17" s="38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 thickBot="1">
      <c r="A18" s="46"/>
      <c r="B18" s="41"/>
      <c r="C18" s="17"/>
      <c r="D18" s="17"/>
      <c r="E18" s="17"/>
      <c r="F18" s="17"/>
      <c r="G18" s="37"/>
      <c r="H18" s="8"/>
    </row>
    <row r="19" spans="2:8" ht="15.75">
      <c r="B19" s="42"/>
      <c r="C19" s="42"/>
      <c r="D19" s="42"/>
      <c r="E19" s="42"/>
      <c r="F19" s="42"/>
      <c r="G19" s="42"/>
      <c r="H19" s="42"/>
    </row>
    <row r="20" spans="2:8" ht="15.75">
      <c r="B20" s="50"/>
      <c r="C20" s="50"/>
      <c r="D20" s="50"/>
      <c r="E20" s="50"/>
      <c r="F20" s="50"/>
      <c r="G20" s="50"/>
      <c r="H20" s="50"/>
    </row>
    <row r="23" spans="1:8" ht="27" customHeight="1">
      <c r="A23" s="47" t="s">
        <v>45</v>
      </c>
      <c r="B23" s="47"/>
      <c r="C23" s="47"/>
      <c r="D23" s="47"/>
      <c r="E23" s="47"/>
      <c r="F23" s="47"/>
      <c r="G23" s="47"/>
      <c r="H23" s="47"/>
    </row>
    <row r="24" spans="2:8" ht="17.25" customHeight="1">
      <c r="B24" s="48"/>
      <c r="C24" s="48"/>
      <c r="D24" s="48"/>
      <c r="E24" s="48"/>
      <c r="F24" s="48"/>
      <c r="G24" s="48"/>
      <c r="H24" s="48"/>
    </row>
    <row r="25" spans="2:8" ht="20.25" thickBot="1">
      <c r="B25" s="2"/>
      <c r="C25" s="49" t="s">
        <v>55</v>
      </c>
      <c r="D25" s="49"/>
      <c r="E25" s="49"/>
      <c r="F25" s="49"/>
      <c r="G25" s="49"/>
      <c r="H25" s="49"/>
    </row>
    <row r="26" spans="1:8" ht="18.75" customHeight="1">
      <c r="A26" s="52" t="s">
        <v>11</v>
      </c>
      <c r="B26" s="53"/>
      <c r="C26" s="56" t="s">
        <v>52</v>
      </c>
      <c r="D26" s="56"/>
      <c r="E26" s="56" t="s">
        <v>12</v>
      </c>
      <c r="F26" s="56"/>
      <c r="G26" s="56" t="s">
        <v>3</v>
      </c>
      <c r="H26" s="57"/>
    </row>
    <row r="27" spans="1:8" ht="18.75" customHeight="1">
      <c r="A27" s="54"/>
      <c r="B27" s="55"/>
      <c r="C27" s="10" t="s">
        <v>9</v>
      </c>
      <c r="D27" s="9" t="s">
        <v>1</v>
      </c>
      <c r="E27" s="10" t="s">
        <v>9</v>
      </c>
      <c r="F27" s="9" t="s">
        <v>1</v>
      </c>
      <c r="G27" s="10" t="s">
        <v>9</v>
      </c>
      <c r="H27" s="3" t="s">
        <v>1</v>
      </c>
    </row>
    <row r="28" spans="1:8" ht="17.25" customHeight="1">
      <c r="A28" s="51" t="s">
        <v>13</v>
      </c>
      <c r="B28" s="43"/>
      <c r="C28" s="18">
        <f>C29+C30</f>
        <v>7000</v>
      </c>
      <c r="D28" s="19">
        <f>C28/C28*100</f>
        <v>100</v>
      </c>
      <c r="E28" s="18">
        <f>E29+E30</f>
        <v>34464</v>
      </c>
      <c r="F28" s="19">
        <f>E28/E28*100</f>
        <v>100</v>
      </c>
      <c r="G28" s="18">
        <f>E28-C28</f>
        <v>27464</v>
      </c>
      <c r="H28" s="6">
        <v>392.34</v>
      </c>
    </row>
    <row r="29" spans="1:9" ht="17.25" customHeight="1">
      <c r="A29" s="30"/>
      <c r="B29" s="14" t="s">
        <v>23</v>
      </c>
      <c r="C29" s="38">
        <v>0</v>
      </c>
      <c r="D29" s="22">
        <v>0</v>
      </c>
      <c r="E29" s="20">
        <v>9078</v>
      </c>
      <c r="F29" s="22">
        <f>E29/E28*100</f>
        <v>26.340529247910865</v>
      </c>
      <c r="G29" s="22">
        <v>9078</v>
      </c>
      <c r="H29" s="29">
        <v>0</v>
      </c>
      <c r="I29" s="11"/>
    </row>
    <row r="30" spans="1:8" ht="17.25" customHeight="1">
      <c r="A30" s="30"/>
      <c r="B30" s="13" t="s">
        <v>24</v>
      </c>
      <c r="C30" s="38">
        <v>7000</v>
      </c>
      <c r="D30" s="22">
        <f>C30/C28*100</f>
        <v>100</v>
      </c>
      <c r="E30" s="20">
        <v>25386</v>
      </c>
      <c r="F30" s="22">
        <f>E30/E28*100</f>
        <v>73.65947075208913</v>
      </c>
      <c r="G30" s="25">
        <f>E30-C30</f>
        <v>18386</v>
      </c>
      <c r="H30" s="29">
        <v>262.66</v>
      </c>
    </row>
    <row r="31" spans="1:8" ht="17.25" customHeight="1">
      <c r="A31" s="44" t="s">
        <v>14</v>
      </c>
      <c r="B31" s="45"/>
      <c r="C31" s="21">
        <f>C32</f>
        <v>7000</v>
      </c>
      <c r="D31" s="21">
        <f>C31/C31*100</f>
        <v>100</v>
      </c>
      <c r="E31" s="21">
        <f>E32</f>
        <v>0</v>
      </c>
      <c r="F31" s="21">
        <f>E31/E28*100</f>
        <v>0</v>
      </c>
      <c r="G31" s="21">
        <f aca="true" t="shared" si="0" ref="G31:G39">E31-C31</f>
        <v>-7000</v>
      </c>
      <c r="H31" s="29">
        <v>100</v>
      </c>
    </row>
    <row r="32" spans="1:8" ht="17.25" customHeight="1">
      <c r="A32" s="31"/>
      <c r="B32" s="13" t="s">
        <v>54</v>
      </c>
      <c r="C32" s="38">
        <v>7000</v>
      </c>
      <c r="D32" s="22">
        <f>C32/C31*100</f>
        <v>100</v>
      </c>
      <c r="E32" s="20">
        <v>0</v>
      </c>
      <c r="F32" s="22">
        <f>E32/E28*100</f>
        <v>0</v>
      </c>
      <c r="G32" s="25">
        <f t="shared" si="0"/>
        <v>-7000</v>
      </c>
      <c r="H32" s="29">
        <v>100</v>
      </c>
    </row>
    <row r="33" spans="1:8" ht="17.25" customHeight="1">
      <c r="A33" s="39" t="s">
        <v>16</v>
      </c>
      <c r="B33" s="40"/>
      <c r="C33" s="21">
        <f>C28-C31</f>
        <v>0</v>
      </c>
      <c r="D33" s="21">
        <f>C33/C28*100</f>
        <v>0</v>
      </c>
      <c r="E33" s="21">
        <f>E28-E31</f>
        <v>34464</v>
      </c>
      <c r="F33" s="21">
        <f>E33/E28*100</f>
        <v>100</v>
      </c>
      <c r="G33" s="21">
        <f t="shared" si="0"/>
        <v>34464</v>
      </c>
      <c r="H33" s="29"/>
    </row>
    <row r="34" spans="1:8" ht="17.25" customHeight="1">
      <c r="A34" s="39" t="s">
        <v>15</v>
      </c>
      <c r="B34" s="40"/>
      <c r="C34" s="21">
        <f>C35</f>
        <v>24000</v>
      </c>
      <c r="D34" s="21">
        <f>C34/C34*100</f>
        <v>100</v>
      </c>
      <c r="E34" s="21">
        <f>E35</f>
        <v>490</v>
      </c>
      <c r="F34" s="21">
        <f>E34/E34*100</f>
        <v>100</v>
      </c>
      <c r="G34" s="21">
        <f t="shared" si="0"/>
        <v>-23510</v>
      </c>
      <c r="H34" s="29">
        <f>G34/C34*100</f>
        <v>-97.95833333333334</v>
      </c>
    </row>
    <row r="35" spans="1:8" ht="17.25" customHeight="1">
      <c r="A35" s="12"/>
      <c r="B35" s="13" t="s">
        <v>25</v>
      </c>
      <c r="C35" s="23">
        <v>24000</v>
      </c>
      <c r="D35" s="25">
        <f>C35/C34*100</f>
        <v>100</v>
      </c>
      <c r="E35" s="23">
        <v>490</v>
      </c>
      <c r="F35" s="25">
        <f>E35/E34*100</f>
        <v>100</v>
      </c>
      <c r="G35" s="25">
        <f t="shared" si="0"/>
        <v>-23510</v>
      </c>
      <c r="H35" s="29">
        <f>G35/C35*100</f>
        <v>-97.95833333333334</v>
      </c>
    </row>
    <row r="36" spans="1:8" ht="17.25" customHeight="1">
      <c r="A36" s="39" t="s">
        <v>17</v>
      </c>
      <c r="B36" s="40"/>
      <c r="C36" s="21">
        <f>C37+C38</f>
        <v>24000</v>
      </c>
      <c r="D36" s="21">
        <f>C36/C34*100</f>
        <v>100</v>
      </c>
      <c r="E36" s="21">
        <f>E37+E38</f>
        <v>490</v>
      </c>
      <c r="F36" s="21">
        <f>E36/E34*100</f>
        <v>100</v>
      </c>
      <c r="G36" s="21">
        <f t="shared" si="0"/>
        <v>-23510</v>
      </c>
      <c r="H36" s="29">
        <f>G36/C36*100</f>
        <v>-97.95833333333334</v>
      </c>
    </row>
    <row r="37" spans="1:8" ht="17.25" customHeight="1">
      <c r="A37" s="32"/>
      <c r="B37" s="13" t="s">
        <v>40</v>
      </c>
      <c r="C37" s="38">
        <v>7000</v>
      </c>
      <c r="D37" s="22">
        <f>C37/C34*100</f>
        <v>29.166666666666668</v>
      </c>
      <c r="E37" s="20">
        <v>0</v>
      </c>
      <c r="F37" s="22">
        <f>E37/E34*100</f>
        <v>0</v>
      </c>
      <c r="G37" s="25">
        <f t="shared" si="0"/>
        <v>-7000</v>
      </c>
      <c r="H37" s="29">
        <v>100</v>
      </c>
    </row>
    <row r="38" spans="1:8" ht="17.25" customHeight="1">
      <c r="A38" s="32"/>
      <c r="B38" s="13" t="s">
        <v>49</v>
      </c>
      <c r="C38" s="38">
        <v>17000</v>
      </c>
      <c r="D38" s="22">
        <f>C38/C34*100</f>
        <v>70.83333333333334</v>
      </c>
      <c r="E38" s="20">
        <v>490</v>
      </c>
      <c r="F38" s="22">
        <f>E38/E34*100</f>
        <v>100</v>
      </c>
      <c r="G38" s="25">
        <f t="shared" si="0"/>
        <v>-16510</v>
      </c>
      <c r="H38" s="29">
        <f>G38/C38*100</f>
        <v>-97.11764705882354</v>
      </c>
    </row>
    <row r="39" spans="1:8" ht="17.25" customHeight="1">
      <c r="A39" s="44" t="s">
        <v>18</v>
      </c>
      <c r="B39" s="45"/>
      <c r="C39" s="21">
        <f>C34-C36</f>
        <v>0</v>
      </c>
      <c r="D39" s="21">
        <v>0</v>
      </c>
      <c r="E39" s="21">
        <v>0</v>
      </c>
      <c r="F39" s="21">
        <v>0</v>
      </c>
      <c r="G39" s="25">
        <f t="shared" si="0"/>
        <v>0</v>
      </c>
      <c r="H39" s="7">
        <v>0</v>
      </c>
    </row>
    <row r="40" spans="1:8" ht="17.25" customHeight="1">
      <c r="A40" s="44"/>
      <c r="B40" s="45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7">
        <v>0</v>
      </c>
    </row>
    <row r="41" spans="1:8" ht="17.25" customHeight="1">
      <c r="A41" s="30"/>
      <c r="B41" s="13"/>
      <c r="C41" s="38"/>
      <c r="D41" s="22">
        <v>0</v>
      </c>
      <c r="E41" s="20"/>
      <c r="F41" s="22">
        <v>0</v>
      </c>
      <c r="G41" s="22">
        <v>0</v>
      </c>
      <c r="H41" s="29">
        <v>0</v>
      </c>
    </row>
    <row r="42" spans="1:8" ht="17.25" customHeight="1">
      <c r="A42" s="30"/>
      <c r="B42" s="13"/>
      <c r="C42" s="38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6.75" customHeight="1" thickBot="1">
      <c r="A43" s="46"/>
      <c r="B43" s="41"/>
      <c r="C43" s="17"/>
      <c r="D43" s="17"/>
      <c r="E43" s="17"/>
      <c r="F43" s="17"/>
      <c r="G43" s="17"/>
      <c r="H43" s="8"/>
    </row>
    <row r="44" spans="2:8" ht="15.75">
      <c r="B44" s="42"/>
      <c r="C44" s="42"/>
      <c r="D44" s="42"/>
      <c r="E44" s="42"/>
      <c r="F44" s="42"/>
      <c r="G44" s="42"/>
      <c r="H44" s="42"/>
    </row>
    <row r="45" spans="2:8" ht="15.75">
      <c r="B45" s="50"/>
      <c r="C45" s="50"/>
      <c r="D45" s="50"/>
      <c r="E45" s="50"/>
      <c r="F45" s="50"/>
      <c r="G45" s="50"/>
      <c r="H45" s="50"/>
    </row>
  </sheetData>
  <sheetProtection/>
  <mergeCells count="28">
    <mergeCell ref="A6:B6"/>
    <mergeCell ref="A1:H1"/>
    <mergeCell ref="B2:H2"/>
    <mergeCell ref="C3:H3"/>
    <mergeCell ref="A4:B5"/>
    <mergeCell ref="C4:D4"/>
    <mergeCell ref="E4:F4"/>
    <mergeCell ref="G4:H4"/>
    <mergeCell ref="A8:B8"/>
    <mergeCell ref="A10:B10"/>
    <mergeCell ref="A12:B12"/>
    <mergeCell ref="A26:B27"/>
    <mergeCell ref="A18:B18"/>
    <mergeCell ref="B19:H19"/>
    <mergeCell ref="C26:D26"/>
    <mergeCell ref="E26:F26"/>
    <mergeCell ref="G26:H26"/>
    <mergeCell ref="B20:H20"/>
    <mergeCell ref="A23:H23"/>
    <mergeCell ref="B24:H24"/>
    <mergeCell ref="C25:H25"/>
    <mergeCell ref="B45:H45"/>
    <mergeCell ref="A28:B28"/>
    <mergeCell ref="A31:B31"/>
    <mergeCell ref="A39:B39"/>
    <mergeCell ref="A40:B40"/>
    <mergeCell ref="A43:B43"/>
    <mergeCell ref="B44:H44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31">
      <selection activeCell="C40" sqref="C40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47" t="s">
        <v>43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7.25" customHeight="1"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2:11" ht="20.25" thickBot="1">
      <c r="B3" s="2"/>
      <c r="C3" s="127" t="s">
        <v>56</v>
      </c>
      <c r="D3" s="128"/>
      <c r="E3" s="128"/>
      <c r="F3" s="128"/>
      <c r="G3" s="128"/>
      <c r="H3" s="128"/>
      <c r="I3" s="96" t="s">
        <v>0</v>
      </c>
      <c r="J3" s="96"/>
      <c r="K3" s="96"/>
    </row>
    <row r="4" spans="1:11" ht="18.75" customHeight="1">
      <c r="A4" s="52" t="s">
        <v>11</v>
      </c>
      <c r="B4" s="52"/>
      <c r="C4" s="53"/>
      <c r="D4" s="120" t="s">
        <v>53</v>
      </c>
      <c r="E4" s="53"/>
      <c r="F4" s="120" t="s">
        <v>19</v>
      </c>
      <c r="G4" s="53"/>
      <c r="H4" s="57" t="s">
        <v>3</v>
      </c>
      <c r="I4" s="122"/>
      <c r="J4" s="122"/>
      <c r="K4" s="122"/>
    </row>
    <row r="5" spans="1:11" ht="18.75" customHeight="1">
      <c r="A5" s="54"/>
      <c r="B5" s="54"/>
      <c r="C5" s="55"/>
      <c r="D5" s="121"/>
      <c r="E5" s="55"/>
      <c r="F5" s="121"/>
      <c r="G5" s="55"/>
      <c r="H5" s="123" t="s">
        <v>4</v>
      </c>
      <c r="I5" s="124"/>
      <c r="J5" s="125" t="s">
        <v>1</v>
      </c>
      <c r="K5" s="126"/>
    </row>
    <row r="6" spans="1:11" ht="14.25" customHeight="1">
      <c r="A6" s="118" t="s">
        <v>29</v>
      </c>
      <c r="B6" s="118"/>
      <c r="C6" s="119"/>
      <c r="D6" s="86"/>
      <c r="E6" s="89"/>
      <c r="F6" s="86"/>
      <c r="G6" s="89"/>
      <c r="H6" s="86"/>
      <c r="I6" s="89"/>
      <c r="J6" s="116"/>
      <c r="K6" s="117"/>
    </row>
    <row r="7" spans="1:11" ht="14.25" customHeight="1">
      <c r="A7" s="15"/>
      <c r="B7" s="114" t="s">
        <v>30</v>
      </c>
      <c r="C7" s="115"/>
      <c r="D7" s="69">
        <v>-24000</v>
      </c>
      <c r="E7" s="71"/>
      <c r="F7" s="69">
        <v>8588</v>
      </c>
      <c r="G7" s="71"/>
      <c r="H7" s="72">
        <f>F7-D7</f>
        <v>32588</v>
      </c>
      <c r="I7" s="73"/>
      <c r="J7" s="110">
        <f>H7/D7*100</f>
        <v>-135.78333333333333</v>
      </c>
      <c r="K7" s="111">
        <v>1.8883335184568109</v>
      </c>
    </row>
    <row r="8" spans="1:11" ht="14.25" customHeight="1">
      <c r="A8" s="15"/>
      <c r="B8" s="114" t="s">
        <v>50</v>
      </c>
      <c r="C8" s="115"/>
      <c r="D8" s="69">
        <v>0</v>
      </c>
      <c r="E8" s="71"/>
      <c r="F8" s="69"/>
      <c r="G8" s="71"/>
      <c r="H8" s="72">
        <f aca="true" t="shared" si="0" ref="H8:H15">F8-D8</f>
        <v>0</v>
      </c>
      <c r="I8" s="73"/>
      <c r="J8" s="110"/>
      <c r="K8" s="111"/>
    </row>
    <row r="9" spans="1:11" ht="14.25" customHeight="1">
      <c r="A9" s="15"/>
      <c r="B9" s="15" t="s">
        <v>31</v>
      </c>
      <c r="C9" s="16"/>
      <c r="D9" s="104">
        <v>-24000</v>
      </c>
      <c r="E9" s="105"/>
      <c r="F9" s="104">
        <v>8588</v>
      </c>
      <c r="G9" s="105"/>
      <c r="H9" s="72">
        <f t="shared" si="0"/>
        <v>32588</v>
      </c>
      <c r="I9" s="73"/>
      <c r="J9" s="110">
        <f aca="true" t="shared" si="1" ref="J9:J15">H9/D9*100</f>
        <v>-135.78333333333333</v>
      </c>
      <c r="K9" s="111">
        <v>3.88833351845681</v>
      </c>
    </row>
    <row r="10" spans="1:11" ht="14.25" customHeight="1">
      <c r="A10" s="101" t="s">
        <v>32</v>
      </c>
      <c r="B10" s="101"/>
      <c r="C10" s="102"/>
      <c r="D10" s="104"/>
      <c r="E10" s="105"/>
      <c r="F10" s="104"/>
      <c r="G10" s="105"/>
      <c r="H10" s="72">
        <f t="shared" si="0"/>
        <v>0</v>
      </c>
      <c r="I10" s="73"/>
      <c r="J10" s="110"/>
      <c r="K10" s="111"/>
    </row>
    <row r="11" spans="1:11" ht="14.25" customHeight="1">
      <c r="A11" s="15"/>
      <c r="B11" s="112" t="s">
        <v>41</v>
      </c>
      <c r="C11" s="113"/>
      <c r="D11" s="69"/>
      <c r="E11" s="71"/>
      <c r="F11" s="69"/>
      <c r="G11" s="71"/>
      <c r="H11" s="72">
        <f t="shared" si="0"/>
        <v>0</v>
      </c>
      <c r="I11" s="73"/>
      <c r="J11" s="110"/>
      <c r="K11" s="111"/>
    </row>
    <row r="12" spans="1:11" ht="14.25" customHeight="1">
      <c r="A12" s="15"/>
      <c r="B12" s="15" t="s">
        <v>33</v>
      </c>
      <c r="C12" s="16"/>
      <c r="D12" s="104">
        <v>0</v>
      </c>
      <c r="E12" s="105"/>
      <c r="F12" s="104"/>
      <c r="G12" s="105"/>
      <c r="H12" s="72">
        <f t="shared" si="0"/>
        <v>0</v>
      </c>
      <c r="I12" s="73"/>
      <c r="J12" s="110"/>
      <c r="K12" s="111"/>
    </row>
    <row r="13" spans="1:11" ht="14.25" customHeight="1">
      <c r="A13" s="101" t="s">
        <v>26</v>
      </c>
      <c r="B13" s="101"/>
      <c r="C13" s="102"/>
      <c r="D13" s="104">
        <v>-24000</v>
      </c>
      <c r="E13" s="105"/>
      <c r="F13" s="104">
        <v>8588</v>
      </c>
      <c r="G13" s="105"/>
      <c r="H13" s="72">
        <f t="shared" si="0"/>
        <v>32588</v>
      </c>
      <c r="I13" s="73"/>
      <c r="J13" s="110">
        <f t="shared" si="1"/>
        <v>-135.78333333333333</v>
      </c>
      <c r="K13" s="111">
        <v>7.88833351845681</v>
      </c>
    </row>
    <row r="14" spans="1:11" ht="14.25" customHeight="1">
      <c r="A14" s="101" t="s">
        <v>27</v>
      </c>
      <c r="B14" s="101"/>
      <c r="C14" s="102"/>
      <c r="D14" s="80">
        <v>6650000</v>
      </c>
      <c r="E14" s="103"/>
      <c r="F14" s="80">
        <v>6678742</v>
      </c>
      <c r="G14" s="103"/>
      <c r="H14" s="72">
        <f t="shared" si="0"/>
        <v>28742</v>
      </c>
      <c r="I14" s="73"/>
      <c r="J14" s="110">
        <f t="shared" si="1"/>
        <v>0.43221052631578943</v>
      </c>
      <c r="K14" s="111">
        <v>8.88833351845681</v>
      </c>
    </row>
    <row r="15" spans="1:11" ht="14.25" customHeight="1">
      <c r="A15" s="101" t="s">
        <v>28</v>
      </c>
      <c r="B15" s="101"/>
      <c r="C15" s="102"/>
      <c r="D15" s="104">
        <v>6626000</v>
      </c>
      <c r="E15" s="105"/>
      <c r="F15" s="104">
        <v>6687330</v>
      </c>
      <c r="G15" s="105"/>
      <c r="H15" s="72">
        <f t="shared" si="0"/>
        <v>61330</v>
      </c>
      <c r="I15" s="73"/>
      <c r="J15" s="110">
        <f t="shared" si="1"/>
        <v>0.9255961364322366</v>
      </c>
      <c r="K15" s="111">
        <v>9.88833351845681</v>
      </c>
    </row>
    <row r="16" spans="1:11" ht="14.25" customHeight="1">
      <c r="A16" s="15"/>
      <c r="B16" s="15"/>
      <c r="C16" s="16"/>
      <c r="D16" s="104"/>
      <c r="E16" s="105"/>
      <c r="F16" s="104"/>
      <c r="G16" s="105"/>
      <c r="H16" s="104"/>
      <c r="I16" s="105"/>
      <c r="J16" s="99"/>
      <c r="K16" s="100"/>
    </row>
    <row r="17" spans="1:11" ht="14.25" customHeight="1">
      <c r="A17" s="101"/>
      <c r="B17" s="101"/>
      <c r="C17" s="102"/>
      <c r="D17" s="104"/>
      <c r="E17" s="105"/>
      <c r="F17" s="104"/>
      <c r="G17" s="105"/>
      <c r="H17" s="104"/>
      <c r="I17" s="105"/>
      <c r="J17" s="99"/>
      <c r="K17" s="100"/>
    </row>
    <row r="18" spans="1:11" ht="14.25" customHeight="1">
      <c r="A18" s="15"/>
      <c r="B18" s="112"/>
      <c r="C18" s="113"/>
      <c r="D18" s="69"/>
      <c r="E18" s="71"/>
      <c r="F18" s="69"/>
      <c r="G18" s="71"/>
      <c r="H18" s="72"/>
      <c r="I18" s="73"/>
      <c r="J18" s="110"/>
      <c r="K18" s="111"/>
    </row>
    <row r="19" spans="1:11" ht="14.25" customHeight="1">
      <c r="A19" s="15"/>
      <c r="B19" s="112"/>
      <c r="C19" s="113"/>
      <c r="D19" s="69"/>
      <c r="E19" s="71"/>
      <c r="F19" s="69"/>
      <c r="G19" s="71"/>
      <c r="H19" s="72">
        <v>0</v>
      </c>
      <c r="I19" s="73"/>
      <c r="J19" s="110">
        <v>0</v>
      </c>
      <c r="K19" s="111">
        <v>0</v>
      </c>
    </row>
    <row r="20" spans="1:11" ht="14.25" customHeight="1">
      <c r="A20" s="15"/>
      <c r="B20" s="112"/>
      <c r="C20" s="113"/>
      <c r="D20" s="69"/>
      <c r="E20" s="71"/>
      <c r="F20" s="69"/>
      <c r="G20" s="71"/>
      <c r="H20" s="72">
        <v>0</v>
      </c>
      <c r="I20" s="73"/>
      <c r="J20" s="110">
        <v>0</v>
      </c>
      <c r="K20" s="111">
        <v>0</v>
      </c>
    </row>
    <row r="21" spans="1:11" ht="14.25" customHeight="1">
      <c r="A21" s="15"/>
      <c r="B21" s="112"/>
      <c r="C21" s="113"/>
      <c r="D21" s="69"/>
      <c r="E21" s="71"/>
      <c r="F21" s="69"/>
      <c r="G21" s="71"/>
      <c r="H21" s="72">
        <v>0</v>
      </c>
      <c r="I21" s="73"/>
      <c r="J21" s="110">
        <v>0</v>
      </c>
      <c r="K21" s="111">
        <v>0</v>
      </c>
    </row>
    <row r="22" spans="1:11" ht="14.25" customHeight="1">
      <c r="A22" s="15"/>
      <c r="B22" s="15"/>
      <c r="C22" s="16"/>
      <c r="D22" s="104"/>
      <c r="E22" s="105"/>
      <c r="F22" s="104"/>
      <c r="G22" s="105"/>
      <c r="H22" s="104"/>
      <c r="I22" s="105"/>
      <c r="J22" s="99"/>
      <c r="K22" s="100"/>
    </row>
    <row r="23" spans="1:11" ht="14.25" customHeight="1">
      <c r="A23" s="108"/>
      <c r="B23" s="108"/>
      <c r="C23" s="109"/>
      <c r="D23" s="80"/>
      <c r="E23" s="103"/>
      <c r="F23" s="80"/>
      <c r="G23" s="103"/>
      <c r="H23" s="80"/>
      <c r="I23" s="103"/>
      <c r="J23" s="106"/>
      <c r="K23" s="107"/>
    </row>
    <row r="24" spans="1:11" ht="14.25" customHeight="1">
      <c r="A24" s="101"/>
      <c r="B24" s="101"/>
      <c r="C24" s="102"/>
      <c r="D24" s="104"/>
      <c r="E24" s="105"/>
      <c r="F24" s="104"/>
      <c r="G24" s="105"/>
      <c r="H24" s="104"/>
      <c r="I24" s="105"/>
      <c r="J24" s="99"/>
      <c r="K24" s="100"/>
    </row>
    <row r="25" spans="1:11" ht="14.25" customHeight="1">
      <c r="A25" s="101"/>
      <c r="B25" s="101"/>
      <c r="C25" s="102"/>
      <c r="D25" s="80"/>
      <c r="E25" s="103"/>
      <c r="F25" s="80"/>
      <c r="G25" s="103"/>
      <c r="H25" s="104"/>
      <c r="I25" s="105"/>
      <c r="J25" s="99"/>
      <c r="K25" s="100"/>
    </row>
    <row r="26" spans="1:11" ht="14.25" customHeight="1" thickBot="1">
      <c r="A26" s="97"/>
      <c r="B26" s="97"/>
      <c r="C26" s="98"/>
      <c r="D26" s="63"/>
      <c r="E26" s="64"/>
      <c r="F26" s="63"/>
      <c r="G26" s="64"/>
      <c r="H26" s="63"/>
      <c r="I26" s="64"/>
      <c r="J26" s="93"/>
      <c r="K26" s="94"/>
    </row>
    <row r="30" spans="2:11" ht="27" customHeight="1">
      <c r="B30" s="47" t="s">
        <v>44</v>
      </c>
      <c r="C30" s="47"/>
      <c r="D30" s="47"/>
      <c r="E30" s="47"/>
      <c r="F30" s="47"/>
      <c r="G30" s="47"/>
      <c r="H30" s="47"/>
      <c r="I30" s="47"/>
      <c r="J30" s="47"/>
      <c r="K30" s="47"/>
    </row>
    <row r="31" spans="2:11" ht="17.2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6.5" thickBot="1">
      <c r="C32" s="95" t="s">
        <v>57</v>
      </c>
      <c r="D32" s="95"/>
      <c r="E32" s="95"/>
      <c r="F32" s="95"/>
      <c r="G32" s="95"/>
      <c r="H32" s="95"/>
      <c r="I32" s="96" t="s">
        <v>0</v>
      </c>
      <c r="J32" s="96"/>
      <c r="K32" s="96"/>
    </row>
    <row r="33" spans="1:11" ht="35.25" customHeight="1">
      <c r="A33" s="85" t="s">
        <v>5</v>
      </c>
      <c r="B33" s="90"/>
      <c r="C33" s="84" t="s">
        <v>6</v>
      </c>
      <c r="D33" s="90"/>
      <c r="E33" s="91" t="s">
        <v>7</v>
      </c>
      <c r="F33" s="92"/>
      <c r="G33" s="84" t="s">
        <v>8</v>
      </c>
      <c r="H33" s="90"/>
      <c r="I33" s="84" t="s">
        <v>2</v>
      </c>
      <c r="J33" s="85"/>
      <c r="K33" s="4" t="s">
        <v>7</v>
      </c>
    </row>
    <row r="34" spans="1:11" ht="19.5" customHeight="1">
      <c r="A34" s="88" t="s">
        <v>34</v>
      </c>
      <c r="B34" s="83"/>
      <c r="C34" s="86">
        <f>SUM(C35:D43)</f>
        <v>6687330</v>
      </c>
      <c r="D34" s="89"/>
      <c r="E34" s="86">
        <f>IF(C$34&gt;0,(C34/C$34)*100,0)</f>
        <v>100</v>
      </c>
      <c r="F34" s="89">
        <f aca="true" t="shared" si="2" ref="F34:F44">IF(E$5&gt;0,(E34/E$29)*100,0)</f>
        <v>0</v>
      </c>
      <c r="G34" s="82" t="s">
        <v>36</v>
      </c>
      <c r="H34" s="83"/>
      <c r="I34" s="86">
        <f>SUM(I35:J38)</f>
        <v>0</v>
      </c>
      <c r="J34" s="87"/>
      <c r="K34" s="26">
        <f aca="true" t="shared" si="3" ref="K34:K39">IF(I$44&gt;0,(I34/I$44)*100,0)</f>
        <v>0</v>
      </c>
    </row>
    <row r="35" spans="1:11" ht="19.5" customHeight="1">
      <c r="A35" s="58" t="s">
        <v>42</v>
      </c>
      <c r="B35" s="59"/>
      <c r="C35" s="69">
        <v>6687330</v>
      </c>
      <c r="D35" s="71"/>
      <c r="E35" s="72">
        <f>IF(C$34&gt;0,(C35/C$34)*100,0)</f>
        <v>100</v>
      </c>
      <c r="F35" s="73">
        <f t="shared" si="2"/>
        <v>0</v>
      </c>
      <c r="G35" s="58"/>
      <c r="H35" s="59"/>
      <c r="I35" s="69">
        <v>0</v>
      </c>
      <c r="J35" s="70"/>
      <c r="K35" s="24">
        <f t="shared" si="3"/>
        <v>0</v>
      </c>
    </row>
    <row r="36" spans="1:11" ht="19.5" customHeight="1">
      <c r="A36" s="58"/>
      <c r="B36" s="59"/>
      <c r="C36" s="69"/>
      <c r="D36" s="71"/>
      <c r="E36" s="72">
        <f aca="true" t="shared" si="4" ref="E36:E43">IF(C$34&gt;0,(C36/C$34)*100,0)</f>
        <v>0</v>
      </c>
      <c r="F36" s="73">
        <f t="shared" si="2"/>
        <v>0</v>
      </c>
      <c r="G36" s="58"/>
      <c r="H36" s="59"/>
      <c r="I36" s="69"/>
      <c r="J36" s="70"/>
      <c r="K36" s="24">
        <f t="shared" si="3"/>
        <v>0</v>
      </c>
    </row>
    <row r="37" spans="1:11" ht="19.5" customHeight="1">
      <c r="A37" s="58"/>
      <c r="B37" s="59"/>
      <c r="C37" s="69"/>
      <c r="D37" s="71"/>
      <c r="E37" s="72">
        <f t="shared" si="4"/>
        <v>0</v>
      </c>
      <c r="F37" s="73">
        <f t="shared" si="2"/>
        <v>0</v>
      </c>
      <c r="G37" s="58"/>
      <c r="H37" s="59"/>
      <c r="I37" s="69"/>
      <c r="J37" s="70"/>
      <c r="K37" s="24">
        <f t="shared" si="3"/>
        <v>0</v>
      </c>
    </row>
    <row r="38" spans="1:11" ht="19.5" customHeight="1">
      <c r="A38" s="58"/>
      <c r="B38" s="59"/>
      <c r="C38" s="69"/>
      <c r="D38" s="71"/>
      <c r="E38" s="72">
        <f t="shared" si="4"/>
        <v>0</v>
      </c>
      <c r="F38" s="73">
        <f t="shared" si="2"/>
        <v>0</v>
      </c>
      <c r="G38" s="74"/>
      <c r="H38" s="75"/>
      <c r="I38" s="69"/>
      <c r="J38" s="70"/>
      <c r="K38" s="24">
        <f t="shared" si="3"/>
        <v>0</v>
      </c>
    </row>
    <row r="39" spans="1:11" ht="19.5" customHeight="1">
      <c r="A39" s="58"/>
      <c r="B39" s="59"/>
      <c r="C39" s="69"/>
      <c r="D39" s="71"/>
      <c r="E39" s="72">
        <f t="shared" si="4"/>
        <v>0</v>
      </c>
      <c r="F39" s="73">
        <f t="shared" si="2"/>
        <v>0</v>
      </c>
      <c r="G39" s="78" t="s">
        <v>47</v>
      </c>
      <c r="H39" s="79"/>
      <c r="I39" s="80">
        <f>SUM(I40:J41)</f>
        <v>6687330</v>
      </c>
      <c r="J39" s="81"/>
      <c r="K39" s="26">
        <f t="shared" si="3"/>
        <v>100</v>
      </c>
    </row>
    <row r="40" spans="1:11" ht="19.5" customHeight="1">
      <c r="A40" s="58"/>
      <c r="B40" s="59"/>
      <c r="C40" s="69"/>
      <c r="D40" s="71"/>
      <c r="E40" s="72">
        <f t="shared" si="4"/>
        <v>0</v>
      </c>
      <c r="F40" s="73">
        <f t="shared" si="2"/>
        <v>0</v>
      </c>
      <c r="G40" s="58" t="s">
        <v>48</v>
      </c>
      <c r="H40" s="59"/>
      <c r="I40" s="69">
        <v>6652866</v>
      </c>
      <c r="J40" s="70"/>
      <c r="K40" s="24">
        <f>I40/I39*100</f>
        <v>99.48463736648259</v>
      </c>
    </row>
    <row r="41" spans="1:11" ht="19.5" customHeight="1">
      <c r="A41" s="58"/>
      <c r="B41" s="59"/>
      <c r="C41" s="69"/>
      <c r="D41" s="71"/>
      <c r="E41" s="72">
        <f t="shared" si="4"/>
        <v>0</v>
      </c>
      <c r="F41" s="73">
        <f t="shared" si="2"/>
        <v>0</v>
      </c>
      <c r="G41" s="76" t="s">
        <v>51</v>
      </c>
      <c r="H41" s="77"/>
      <c r="I41" s="69">
        <v>34464</v>
      </c>
      <c r="J41" s="70"/>
      <c r="K41" s="24">
        <f>I41/I39*100</f>
        <v>0.5153626335174127</v>
      </c>
    </row>
    <row r="42" spans="1:11" ht="19.5" customHeight="1">
      <c r="A42" s="58"/>
      <c r="B42" s="59"/>
      <c r="C42" s="69"/>
      <c r="D42" s="71"/>
      <c r="E42" s="72">
        <f t="shared" si="4"/>
        <v>0</v>
      </c>
      <c r="F42" s="73">
        <f t="shared" si="2"/>
        <v>0</v>
      </c>
      <c r="G42" s="58"/>
      <c r="H42" s="59"/>
      <c r="I42" s="69"/>
      <c r="J42" s="70"/>
      <c r="K42" s="24">
        <f>IF(I$44&gt;0,(I42/I$44)*100,0)</f>
        <v>0</v>
      </c>
    </row>
    <row r="43" spans="1:11" ht="19.5" customHeight="1">
      <c r="A43" s="58"/>
      <c r="B43" s="59"/>
      <c r="C43" s="69"/>
      <c r="D43" s="71"/>
      <c r="E43" s="72">
        <f t="shared" si="4"/>
        <v>0</v>
      </c>
      <c r="F43" s="73">
        <f t="shared" si="2"/>
        <v>0</v>
      </c>
      <c r="G43" s="58"/>
      <c r="H43" s="59"/>
      <c r="I43" s="69"/>
      <c r="J43" s="70"/>
      <c r="K43" s="24">
        <f>IF(I$44&gt;0,(I43/I$44)*100,0)</f>
        <v>0</v>
      </c>
    </row>
    <row r="44" spans="1:12" ht="19.5" customHeight="1" thickBot="1">
      <c r="A44" s="61" t="s">
        <v>35</v>
      </c>
      <c r="B44" s="62"/>
      <c r="C44" s="63">
        <f>SUM(C35:D43)</f>
        <v>6687330</v>
      </c>
      <c r="D44" s="64"/>
      <c r="E44" s="63">
        <f>IF(C$34&gt;0,(C44/C$34)*100,0)</f>
        <v>100</v>
      </c>
      <c r="F44" s="64">
        <f t="shared" si="2"/>
        <v>0</v>
      </c>
      <c r="G44" s="65" t="s">
        <v>37</v>
      </c>
      <c r="H44" s="66"/>
      <c r="I44" s="63">
        <f>I34+I39</f>
        <v>6687330</v>
      </c>
      <c r="J44" s="67"/>
      <c r="K44" s="27">
        <f>IF(I$44&gt;0,(I44/I$44)*100,0)</f>
        <v>100</v>
      </c>
      <c r="L44" s="34" t="str">
        <f>IF(C44=I44,"平衡","不平衡")</f>
        <v>平衡</v>
      </c>
    </row>
    <row r="45" spans="2:11" s="5" customFormat="1" ht="16.5" customHeight="1">
      <c r="B45" s="60"/>
      <c r="C45" s="68"/>
      <c r="D45" s="68"/>
      <c r="E45" s="68"/>
      <c r="F45" s="68"/>
      <c r="G45" s="68"/>
      <c r="H45" s="68"/>
      <c r="I45" s="68"/>
      <c r="J45" s="68"/>
      <c r="K45" s="68"/>
    </row>
    <row r="46" spans="2:11" ht="16.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ht="16.5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</row>
  </sheetData>
  <sheetProtection/>
  <mergeCells count="178"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B8:C8"/>
    <mergeCell ref="D8:E8"/>
    <mergeCell ref="F8:G8"/>
    <mergeCell ref="H8:I8"/>
    <mergeCell ref="J8:K8"/>
    <mergeCell ref="D9:E9"/>
    <mergeCell ref="F9:G9"/>
    <mergeCell ref="H9:I9"/>
    <mergeCell ref="J9:K9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D12:E12"/>
    <mergeCell ref="F12:G12"/>
    <mergeCell ref="H12:I12"/>
    <mergeCell ref="J12:K12"/>
    <mergeCell ref="J13:K13"/>
    <mergeCell ref="A13:C13"/>
    <mergeCell ref="D13:E13"/>
    <mergeCell ref="F13:G13"/>
    <mergeCell ref="H13:I13"/>
    <mergeCell ref="J14:K14"/>
    <mergeCell ref="A15:C15"/>
    <mergeCell ref="D15:E15"/>
    <mergeCell ref="F15:G15"/>
    <mergeCell ref="H15:I15"/>
    <mergeCell ref="J15:K15"/>
    <mergeCell ref="A14:C14"/>
    <mergeCell ref="D14:E14"/>
    <mergeCell ref="F14:G14"/>
    <mergeCell ref="H14:I14"/>
    <mergeCell ref="D16:E16"/>
    <mergeCell ref="F16:G16"/>
    <mergeCell ref="H16:I16"/>
    <mergeCell ref="J16:K16"/>
    <mergeCell ref="A17:C17"/>
    <mergeCell ref="D17:E17"/>
    <mergeCell ref="F17:G17"/>
    <mergeCell ref="H17:I17"/>
    <mergeCell ref="J17:K17"/>
    <mergeCell ref="J18:K18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20:K20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D22:E22"/>
    <mergeCell ref="F22:G22"/>
    <mergeCell ref="H22:I22"/>
    <mergeCell ref="J22:K22"/>
    <mergeCell ref="J23:K23"/>
    <mergeCell ref="A23:C23"/>
    <mergeCell ref="D23:E23"/>
    <mergeCell ref="F23:G23"/>
    <mergeCell ref="H23:I23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B30:K30"/>
    <mergeCell ref="B31:K31"/>
    <mergeCell ref="C32:H32"/>
    <mergeCell ref="I32:K32"/>
    <mergeCell ref="A26:C26"/>
    <mergeCell ref="D26:E26"/>
    <mergeCell ref="F26:G26"/>
    <mergeCell ref="H26:I26"/>
    <mergeCell ref="A33:B33"/>
    <mergeCell ref="C33:D33"/>
    <mergeCell ref="E33:F33"/>
    <mergeCell ref="G33:H33"/>
    <mergeCell ref="I33:J33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6:J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8:J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40:J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2:J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B46:K46"/>
    <mergeCell ref="B47:K47"/>
    <mergeCell ref="A44:B44"/>
    <mergeCell ref="C44:D44"/>
    <mergeCell ref="E44:F44"/>
    <mergeCell ref="G44:H44"/>
    <mergeCell ref="I44:J44"/>
    <mergeCell ref="B45:K45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2016-04-24T05:43:29Z</cp:lastPrinted>
  <dcterms:created xsi:type="dcterms:W3CDTF">2011-04-19T02:39:36Z</dcterms:created>
  <dcterms:modified xsi:type="dcterms:W3CDTF">2016-04-24T05:43:39Z</dcterms:modified>
  <cp:category/>
  <cp:version/>
  <cp:contentType/>
  <cp:contentStatus/>
</cp:coreProperties>
</file>