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0" windowWidth="10332" windowHeight="10272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'!$A$1:$K$48</definedName>
    <definedName name="_xlnm.Print_Area" localSheetId="0">'餘絀表及撥補表'!$A$1:$H$46</definedName>
  </definedNames>
  <calcPr fullCalcOnLoad="1"/>
</workbook>
</file>

<file path=xl/sharedStrings.xml><?xml version="1.0" encoding="utf-8"?>
<sst xmlns="http://schemas.openxmlformats.org/spreadsheetml/2006/main" count="101" uniqueCount="80">
  <si>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</si>
  <si>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</si>
  <si>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</si>
  <si>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</si>
  <si>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</si>
  <si>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</si>
  <si>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</si>
  <si>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</si>
  <si>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</si>
  <si>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</si>
  <si>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</si>
  <si>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</si>
  <si>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</si>
  <si>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</si>
  <si>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</si>
  <si>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</si>
  <si>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</si>
  <si>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其他負債</t>
  </si>
  <si>
    <t>長期投資</t>
  </si>
  <si>
    <t>基金及餘絀</t>
  </si>
  <si>
    <t>基金</t>
  </si>
  <si>
    <t>餘絀</t>
  </si>
  <si>
    <t>合                 計</t>
  </si>
  <si>
    <t>科目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</si>
  <si>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</si>
  <si>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</si>
  <si>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</si>
  <si>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</si>
  <si>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</si>
  <si>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手續費收入</t>
  </si>
  <si>
    <t>投資利益</t>
  </si>
  <si>
    <t>收回呆帳及過期帳</t>
  </si>
  <si>
    <t>什項收入</t>
  </si>
  <si>
    <t>總支出</t>
  </si>
  <si>
    <t>手續費費用</t>
  </si>
  <si>
    <t>提存買賣損失</t>
  </si>
  <si>
    <t>管理費用</t>
  </si>
  <si>
    <t>什項費用</t>
  </si>
  <si>
    <t>項目</t>
  </si>
  <si>
    <t>賸餘之部</t>
  </si>
  <si>
    <t>分配之部</t>
  </si>
  <si>
    <t>本年度分配收益數</t>
  </si>
  <si>
    <t>未分配賸餘</t>
  </si>
  <si>
    <t>增加長期投資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</si>
  <si>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</si>
  <si>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</si>
  <si>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</si>
  <si>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</si>
  <si>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</si>
  <si>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</si>
  <si>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合 　　計</t>
  </si>
  <si>
    <t>勞工退休基金（舊制）收支餘絀決算表</t>
  </si>
  <si>
    <t>勞工退休基金（舊制）現金流量決算表</t>
  </si>
  <si>
    <t>勞工退休基金（舊制）平衡表</t>
  </si>
  <si>
    <t>撥用賸餘</t>
  </si>
  <si>
    <t>待填補之短絀</t>
  </si>
  <si>
    <t>勞工退休基金（舊制）餘絀撥補決算表</t>
  </si>
  <si>
    <t>短絀之部</t>
  </si>
  <si>
    <t>金融負債評價利益</t>
  </si>
  <si>
    <t>兌換利益</t>
  </si>
  <si>
    <t>本期賸餘（短絀－）</t>
  </si>
  <si>
    <t>本期賸餘</t>
  </si>
  <si>
    <t>前期未分配賸餘</t>
  </si>
  <si>
    <t>本期賸餘（短絀－）</t>
  </si>
  <si>
    <t>本年度預算數</t>
  </si>
  <si>
    <t>利息費用</t>
  </si>
  <si>
    <t>本年度
預算數</t>
  </si>
  <si>
    <t>減少長期投資</t>
  </si>
  <si>
    <t>金融資產評價損失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</si>
  <si>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</si>
  <si>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填補(分配)之部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</si>
  <si>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</si>
  <si>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</si>
  <si>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註：信託代理與保證資產（負債）性質科目，本年度決算數為</t>
    </r>
    <r>
      <rPr>
        <sz val="10"/>
        <color indexed="8"/>
        <rFont val="Times New Roman"/>
        <family val="1"/>
      </rPr>
      <t>379,321,453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，本年度決算數為</t>
    </r>
    <r>
      <rPr>
        <sz val="10"/>
        <color indexed="8"/>
        <rFont val="Times New Roman"/>
        <family val="1"/>
      </rPr>
      <t>38,129,865,881</t>
    </r>
    <r>
      <rPr>
        <sz val="10"/>
        <color indexed="8"/>
        <rFont val="新細明體"/>
        <family val="1"/>
      </rPr>
      <t>元；買入期貨（待抵銷買入期貨）性質科目，本年度決算數為</t>
    </r>
    <r>
      <rPr>
        <sz val="10"/>
        <color indexed="8"/>
        <rFont val="Times New Roman"/>
        <family val="1"/>
      </rPr>
      <t>5,112,751,051</t>
    </r>
    <r>
      <rPr>
        <sz val="10"/>
        <color indexed="8"/>
        <rFont val="新細明體"/>
        <family val="1"/>
      </rPr>
      <t xml:space="preserve">元；賣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出期貨（待抵銷賣出期貨）性質科目，本年度決算數為</t>
    </r>
    <r>
      <rPr>
        <sz val="10"/>
        <color indexed="8"/>
        <rFont val="Times New Roman"/>
        <family val="1"/>
      </rPr>
      <t>8,194,064,248</t>
    </r>
    <r>
      <rPr>
        <sz val="10"/>
        <color indexed="8"/>
        <rFont val="新細明體"/>
        <family val="1"/>
      </rPr>
      <t>元；換入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換出利率交換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待抵銷換入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</t>
    </r>
    <r>
      <rPr>
        <sz val="10"/>
        <color indexed="8"/>
        <rFont val="Times New Roman"/>
        <family val="1"/>
      </rPr>
      <t xml:space="preserve">
         </t>
    </r>
    <r>
      <rPr>
        <sz val="10"/>
        <color indexed="8"/>
        <rFont val="新細明體"/>
        <family val="1"/>
      </rPr>
      <t>交換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性質科目，本年度決算數為</t>
    </r>
    <r>
      <rPr>
        <sz val="10"/>
        <color indexed="8"/>
        <rFont val="Times New Roman"/>
        <family val="1"/>
      </rPr>
      <t>19,457,388,657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</t>
    </r>
  </si>
  <si>
    <t>本年度分配保證收益後短絀</t>
  </si>
  <si>
    <t>以前年度未分配賸餘填補本年度短絀</t>
  </si>
  <si>
    <t>流動金融資產淨減(淨增-)</t>
  </si>
  <si>
    <t>提撥勞工退休基金</t>
  </si>
  <si>
    <t>給付勞工退休基金</t>
  </si>
  <si>
    <t>流動金融負債淨減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</si>
</sst>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8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b/>
      <sz val="10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8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4" fillId="0" borderId="18" xfId="0" applyNumberFormat="1" applyFont="1" applyFill="1" applyBorder="1" applyAlignment="1" applyProtection="1">
      <alignment horizontal="right" vertical="center"/>
      <protection locked="0"/>
    </xf>
    <xf numFmtId="181" fontId="12" fillId="0" borderId="18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178" fontId="14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Alignment="1">
      <alignment vertical="center"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78" fontId="12" fillId="0" borderId="11" xfId="0" applyNumberFormat="1" applyFont="1" applyBorder="1" applyAlignment="1" applyProtection="1">
      <alignment horizontal="right" vertical="center" readingOrder="2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3" fontId="14" fillId="0" borderId="21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81" fontId="4" fillId="0" borderId="0" xfId="0" applyNumberFormat="1" applyFont="1" applyAlignment="1">
      <alignment vertical="center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9" fillId="0" borderId="20" xfId="0" applyFont="1" applyBorder="1" applyAlignment="1" applyProtection="1">
      <alignment horizontal="left" vertical="top"/>
      <protection locked="0"/>
    </xf>
    <xf numFmtId="0" fontId="8" fillId="0" borderId="3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9" xfId="0" applyFont="1" applyBorder="1" applyAlignment="1" applyProtection="1">
      <alignment horizontal="distributed" vertical="center" indent="1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distributed" vertical="center" wrapText="1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6" xfId="0" applyNumberFormat="1" applyFont="1" applyBorder="1" applyAlignment="1" applyProtection="1">
      <alignment horizontal="right" vertical="center"/>
      <protection/>
    </xf>
    <xf numFmtId="181" fontId="12" fillId="0" borderId="29" xfId="0" applyNumberFormat="1" applyFont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5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right"/>
      <protection/>
    </xf>
    <xf numFmtId="0" fontId="0" fillId="0" borderId="30" xfId="0" applyBorder="1" applyAlignment="1">
      <alignment vertical="center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4" xfId="0" applyFont="1" applyBorder="1" applyAlignment="1" applyProtection="1">
      <alignment horizontal="distributed" vertical="center" indent="1"/>
      <protection/>
    </xf>
    <xf numFmtId="181" fontId="19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distributed" vertical="center" indent="1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0" xfId="0" applyNumberFormat="1" applyFont="1" applyBorder="1" applyAlignment="1" applyProtection="1">
      <alignment horizontal="right" vertical="center"/>
      <protection/>
    </xf>
    <xf numFmtId="181" fontId="12" fillId="0" borderId="25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28">
      <selection activeCell="B49" sqref="B49"/>
    </sheetView>
  </sheetViews>
  <sheetFormatPr defaultColWidth="9.00390625" defaultRowHeight="16.5"/>
  <cols>
    <col min="1" max="1" width="1.4921875" style="1" customWidth="1"/>
    <col min="2" max="2" width="27.375" style="1" customWidth="1"/>
    <col min="3" max="3" width="14.625" style="1" customWidth="1"/>
    <col min="4" max="4" width="6.625" style="1" customWidth="1"/>
    <col min="5" max="5" width="15.375" style="1" customWidth="1"/>
    <col min="6" max="6" width="7.375" style="1" customWidth="1"/>
    <col min="7" max="7" width="15.375" style="1" customWidth="1"/>
    <col min="8" max="8" width="7.75390625" style="1" customWidth="1"/>
    <col min="9" max="16384" width="9.00390625" style="1" customWidth="1"/>
  </cols>
  <sheetData>
    <row r="1" spans="1:8" ht="27" customHeight="1">
      <c r="A1" s="64" t="s">
        <v>51</v>
      </c>
      <c r="B1" s="64"/>
      <c r="C1" s="64"/>
      <c r="D1" s="64"/>
      <c r="E1" s="64"/>
      <c r="F1" s="64"/>
      <c r="G1" s="64"/>
      <c r="H1" s="64"/>
    </row>
    <row r="2" spans="2:8" ht="17.25" customHeight="1">
      <c r="B2" s="76"/>
      <c r="C2" s="76"/>
      <c r="D2" s="76"/>
      <c r="E2" s="76"/>
      <c r="F2" s="76"/>
      <c r="G2" s="76"/>
      <c r="H2" s="76"/>
    </row>
    <row r="3" spans="2:8" ht="20.25" thickBot="1">
      <c r="B3" s="2"/>
      <c r="C3" s="78" t="s">
        <v>69</v>
      </c>
      <c r="D3" s="78"/>
      <c r="E3" s="78"/>
      <c r="F3" s="78"/>
      <c r="G3" s="78"/>
      <c r="H3" s="78"/>
    </row>
    <row r="4" spans="1:8" ht="18.75" customHeight="1">
      <c r="A4" s="60" t="s">
        <v>23</v>
      </c>
      <c r="B4" s="61"/>
      <c r="C4" s="67" t="s">
        <v>64</v>
      </c>
      <c r="D4" s="68"/>
      <c r="E4" s="69" t="s">
        <v>24</v>
      </c>
      <c r="F4" s="69"/>
      <c r="G4" s="69" t="s">
        <v>25</v>
      </c>
      <c r="H4" s="77"/>
    </row>
    <row r="5" spans="1:8" ht="18.75" customHeight="1">
      <c r="A5" s="62"/>
      <c r="B5" s="63"/>
      <c r="C5" s="12" t="s">
        <v>26</v>
      </c>
      <c r="D5" s="13" t="s">
        <v>1</v>
      </c>
      <c r="E5" s="12" t="s">
        <v>26</v>
      </c>
      <c r="F5" s="13" t="s">
        <v>1</v>
      </c>
      <c r="G5" s="12" t="s">
        <v>26</v>
      </c>
      <c r="H5" s="3" t="s">
        <v>1</v>
      </c>
    </row>
    <row r="6" spans="1:9" ht="17.25" customHeight="1">
      <c r="A6" s="65" t="s">
        <v>27</v>
      </c>
      <c r="B6" s="66"/>
      <c r="C6" s="14">
        <f>SUM(C7:C13)</f>
        <v>25582121000</v>
      </c>
      <c r="D6" s="15">
        <v>100</v>
      </c>
      <c r="E6" s="14">
        <f>SUM(E7:E13)</f>
        <v>26514109400</v>
      </c>
      <c r="F6" s="15">
        <v>100</v>
      </c>
      <c r="G6" s="14">
        <f>SUM(G7:G13)</f>
        <v>931988400</v>
      </c>
      <c r="H6" s="16">
        <v>3.64</v>
      </c>
      <c r="I6" s="50"/>
    </row>
    <row r="7" spans="1:9" ht="17.25" customHeight="1">
      <c r="A7" s="17"/>
      <c r="B7" s="9" t="s">
        <v>28</v>
      </c>
      <c r="C7" s="18">
        <v>5860004000</v>
      </c>
      <c r="D7" s="19">
        <v>22.91</v>
      </c>
      <c r="E7" s="20">
        <v>5678528506</v>
      </c>
      <c r="F7" s="21">
        <v>21.42</v>
      </c>
      <c r="G7" s="22">
        <f>E7-C7</f>
        <v>-181475494</v>
      </c>
      <c r="H7" s="23">
        <v>-3.1</v>
      </c>
      <c r="I7" s="50"/>
    </row>
    <row r="8" spans="1:9" ht="17.25" customHeight="1">
      <c r="A8" s="17"/>
      <c r="B8" s="9" t="s">
        <v>29</v>
      </c>
      <c r="C8" s="18"/>
      <c r="D8" s="19"/>
      <c r="E8" s="20">
        <v>132856974</v>
      </c>
      <c r="F8" s="21">
        <v>0.5</v>
      </c>
      <c r="G8" s="22">
        <f aca="true" t="shared" si="0" ref="G8:G20">E8-C8</f>
        <v>132856974</v>
      </c>
      <c r="H8" s="23"/>
      <c r="I8" s="50"/>
    </row>
    <row r="9" spans="1:9" ht="17.25" customHeight="1">
      <c r="A9" s="17"/>
      <c r="B9" s="9" t="s">
        <v>30</v>
      </c>
      <c r="C9" s="18">
        <v>19721735000</v>
      </c>
      <c r="D9" s="19">
        <v>77.09</v>
      </c>
      <c r="E9" s="20">
        <v>19235168873</v>
      </c>
      <c r="F9" s="19">
        <v>72.55</v>
      </c>
      <c r="G9" s="22">
        <f t="shared" si="0"/>
        <v>-486566127</v>
      </c>
      <c r="H9" s="23">
        <v>-2.47</v>
      </c>
      <c r="I9" s="50"/>
    </row>
    <row r="10" spans="1:9" ht="17.25" customHeight="1">
      <c r="A10" s="17"/>
      <c r="B10" s="9" t="s">
        <v>58</v>
      </c>
      <c r="C10" s="18"/>
      <c r="D10" s="19">
        <v>0</v>
      </c>
      <c r="E10" s="20">
        <v>136489635</v>
      </c>
      <c r="F10" s="19">
        <v>0.51</v>
      </c>
      <c r="G10" s="22">
        <f t="shared" si="0"/>
        <v>136489635</v>
      </c>
      <c r="H10" s="23">
        <v>0</v>
      </c>
      <c r="I10" s="50"/>
    </row>
    <row r="11" spans="1:9" ht="17.25" customHeight="1">
      <c r="A11" s="17"/>
      <c r="B11" s="9" t="s">
        <v>59</v>
      </c>
      <c r="C11" s="18"/>
      <c r="D11" s="19">
        <v>0</v>
      </c>
      <c r="E11" s="20">
        <v>1258548662</v>
      </c>
      <c r="F11" s="19">
        <v>4.75</v>
      </c>
      <c r="G11" s="22">
        <f t="shared" si="0"/>
        <v>1258548662</v>
      </c>
      <c r="H11" s="23">
        <v>0</v>
      </c>
      <c r="I11" s="50"/>
    </row>
    <row r="12" spans="1:9" ht="17.25" customHeight="1">
      <c r="A12" s="17"/>
      <c r="B12" s="9" t="s">
        <v>31</v>
      </c>
      <c r="C12" s="18">
        <v>382000</v>
      </c>
      <c r="D12" s="19"/>
      <c r="E12" s="20"/>
      <c r="F12" s="19"/>
      <c r="G12" s="22">
        <f t="shared" si="0"/>
        <v>-382000</v>
      </c>
      <c r="H12" s="23">
        <v>100</v>
      </c>
      <c r="I12" s="50"/>
    </row>
    <row r="13" spans="1:9" ht="17.25" customHeight="1">
      <c r="A13" s="17"/>
      <c r="B13" s="9" t="s">
        <v>32</v>
      </c>
      <c r="C13" s="18"/>
      <c r="D13" s="19"/>
      <c r="E13" s="24">
        <v>72516750</v>
      </c>
      <c r="F13" s="22">
        <v>0.27</v>
      </c>
      <c r="G13" s="22">
        <f t="shared" si="0"/>
        <v>72516750</v>
      </c>
      <c r="H13" s="23">
        <v>0</v>
      </c>
      <c r="I13" s="50"/>
    </row>
    <row r="14" spans="1:9" ht="17.25" customHeight="1">
      <c r="A14" s="34" t="s">
        <v>33</v>
      </c>
      <c r="B14" s="31"/>
      <c r="C14" s="25">
        <f>SUM(C15:C20)</f>
        <v>2884781000</v>
      </c>
      <c r="D14" s="25">
        <v>11.28</v>
      </c>
      <c r="E14" s="25">
        <f>SUM(E15:E20)</f>
        <v>29981931527</v>
      </c>
      <c r="F14" s="25">
        <v>113.08</v>
      </c>
      <c r="G14" s="25">
        <f>SUM(G15:G20)</f>
        <v>27097150527</v>
      </c>
      <c r="H14" s="26">
        <v>939.31</v>
      </c>
      <c r="I14" s="50"/>
    </row>
    <row r="15" spans="1:9" ht="17.25" customHeight="1">
      <c r="A15" s="17"/>
      <c r="B15" s="9" t="s">
        <v>65</v>
      </c>
      <c r="C15" s="18"/>
      <c r="D15" s="19"/>
      <c r="E15" s="20">
        <v>45856239</v>
      </c>
      <c r="F15" s="19">
        <v>0.17</v>
      </c>
      <c r="G15" s="22">
        <f t="shared" si="0"/>
        <v>45856239</v>
      </c>
      <c r="H15" s="23"/>
      <c r="I15" s="50"/>
    </row>
    <row r="16" spans="1:9" ht="17.25" customHeight="1">
      <c r="A16" s="17"/>
      <c r="B16" s="9" t="s">
        <v>34</v>
      </c>
      <c r="C16" s="18">
        <v>234344000</v>
      </c>
      <c r="D16" s="19">
        <v>0.92</v>
      </c>
      <c r="E16" s="20">
        <v>200045472</v>
      </c>
      <c r="F16" s="19">
        <v>0.76</v>
      </c>
      <c r="G16" s="22">
        <f t="shared" si="0"/>
        <v>-34298528</v>
      </c>
      <c r="H16" s="23">
        <v>14.64</v>
      </c>
      <c r="I16" s="50"/>
    </row>
    <row r="17" spans="1:9" ht="17.25" customHeight="1">
      <c r="A17" s="17"/>
      <c r="B17" s="9" t="s">
        <v>35</v>
      </c>
      <c r="C17" s="18">
        <v>1972174000</v>
      </c>
      <c r="D17" s="19">
        <v>7.71</v>
      </c>
      <c r="E17" s="20"/>
      <c r="F17" s="19"/>
      <c r="G17" s="22">
        <f t="shared" si="0"/>
        <v>-1972174000</v>
      </c>
      <c r="H17" s="23">
        <v>100</v>
      </c>
      <c r="I17" s="50"/>
    </row>
    <row r="18" spans="1:9" ht="17.25" customHeight="1">
      <c r="A18" s="17"/>
      <c r="B18" s="9" t="s">
        <v>68</v>
      </c>
      <c r="C18" s="18"/>
      <c r="D18" s="19">
        <v>0</v>
      </c>
      <c r="E18" s="20">
        <v>29079312723</v>
      </c>
      <c r="F18" s="19">
        <v>109.67</v>
      </c>
      <c r="G18" s="22">
        <f t="shared" si="0"/>
        <v>29079312723</v>
      </c>
      <c r="H18" s="23">
        <v>0</v>
      </c>
      <c r="I18" s="50"/>
    </row>
    <row r="19" spans="1:9" ht="17.25" customHeight="1">
      <c r="A19" s="17"/>
      <c r="B19" s="9" t="s">
        <v>36</v>
      </c>
      <c r="C19" s="18">
        <v>678263000</v>
      </c>
      <c r="D19" s="19">
        <v>2.65</v>
      </c>
      <c r="E19" s="20">
        <v>651472818</v>
      </c>
      <c r="F19" s="19">
        <v>2.46</v>
      </c>
      <c r="G19" s="22">
        <f t="shared" si="0"/>
        <v>-26790182</v>
      </c>
      <c r="H19" s="23">
        <v>3.95</v>
      </c>
      <c r="I19" s="50"/>
    </row>
    <row r="20" spans="1:9" ht="17.25" customHeight="1">
      <c r="A20" s="17"/>
      <c r="B20" s="9" t="s">
        <v>37</v>
      </c>
      <c r="C20" s="18"/>
      <c r="D20" s="19">
        <v>0</v>
      </c>
      <c r="E20" s="20">
        <v>5244275</v>
      </c>
      <c r="F20" s="19">
        <v>0.02</v>
      </c>
      <c r="G20" s="22">
        <f t="shared" si="0"/>
        <v>5244275</v>
      </c>
      <c r="H20" s="23">
        <v>0</v>
      </c>
      <c r="I20" s="50"/>
    </row>
    <row r="21" spans="1:9" ht="17.25" customHeight="1" thickBot="1">
      <c r="A21" s="32" t="s">
        <v>60</v>
      </c>
      <c r="B21" s="31"/>
      <c r="C21" s="25">
        <f>C6-C14</f>
        <v>22697340000</v>
      </c>
      <c r="D21" s="25">
        <v>88.72</v>
      </c>
      <c r="E21" s="25">
        <f>E6-E14</f>
        <v>-3467822127</v>
      </c>
      <c r="F21" s="25">
        <v>-13.08</v>
      </c>
      <c r="G21" s="25">
        <f>G6-G14</f>
        <v>-26165162127</v>
      </c>
      <c r="H21" s="26">
        <v>115.28</v>
      </c>
      <c r="I21" s="50"/>
    </row>
    <row r="22" spans="2:8" ht="28.5" customHeight="1">
      <c r="B22" s="44"/>
      <c r="C22" s="48"/>
      <c r="D22" s="45"/>
      <c r="E22" s="48"/>
      <c r="F22" s="45"/>
      <c r="G22" s="48"/>
      <c r="H22" s="45"/>
    </row>
    <row r="23" spans="2:8" ht="28.5" customHeight="1">
      <c r="B23" s="46"/>
      <c r="C23" s="47"/>
      <c r="D23" s="47"/>
      <c r="E23" s="47"/>
      <c r="F23" s="47"/>
      <c r="G23" s="47"/>
      <c r="H23" s="47"/>
    </row>
    <row r="24" ht="15.75" hidden="1"/>
    <row r="26" spans="1:8" ht="27" customHeight="1">
      <c r="A26" s="64" t="s">
        <v>56</v>
      </c>
      <c r="B26" s="64"/>
      <c r="C26" s="64"/>
      <c r="D26" s="64"/>
      <c r="E26" s="64"/>
      <c r="F26" s="64"/>
      <c r="G26" s="64"/>
      <c r="H26" s="64"/>
    </row>
    <row r="27" spans="2:8" ht="17.25" customHeight="1">
      <c r="B27" s="76"/>
      <c r="C27" s="76"/>
      <c r="D27" s="76"/>
      <c r="E27" s="76"/>
      <c r="F27" s="76"/>
      <c r="G27" s="76"/>
      <c r="H27" s="76"/>
    </row>
    <row r="28" spans="2:8" ht="20.25" thickBot="1">
      <c r="B28" s="2"/>
      <c r="C28" s="78" t="s">
        <v>69</v>
      </c>
      <c r="D28" s="78"/>
      <c r="E28" s="78"/>
      <c r="F28" s="78"/>
      <c r="G28" s="78"/>
      <c r="H28" s="78"/>
    </row>
    <row r="29" spans="1:8" ht="18.75" customHeight="1">
      <c r="A29" s="60" t="s">
        <v>38</v>
      </c>
      <c r="B29" s="61"/>
      <c r="C29" s="67" t="s">
        <v>64</v>
      </c>
      <c r="D29" s="68"/>
      <c r="E29" s="69" t="s">
        <v>24</v>
      </c>
      <c r="F29" s="69"/>
      <c r="G29" s="69" t="s">
        <v>25</v>
      </c>
      <c r="H29" s="77"/>
    </row>
    <row r="30" spans="1:8" ht="18.75" customHeight="1">
      <c r="A30" s="62"/>
      <c r="B30" s="63"/>
      <c r="C30" s="12" t="s">
        <v>26</v>
      </c>
      <c r="D30" s="13" t="s">
        <v>1</v>
      </c>
      <c r="E30" s="12" t="s">
        <v>26</v>
      </c>
      <c r="F30" s="13" t="s">
        <v>1</v>
      </c>
      <c r="G30" s="12" t="s">
        <v>26</v>
      </c>
      <c r="H30" s="3" t="s">
        <v>1</v>
      </c>
    </row>
    <row r="31" spans="1:9" ht="17.25" customHeight="1">
      <c r="A31" s="65" t="s">
        <v>39</v>
      </c>
      <c r="B31" s="66"/>
      <c r="C31" s="14">
        <v>93470964000</v>
      </c>
      <c r="D31" s="15">
        <v>100</v>
      </c>
      <c r="E31" s="14">
        <v>72462155740</v>
      </c>
      <c r="F31" s="15">
        <v>100</v>
      </c>
      <c r="G31" s="14">
        <v>-21008808260</v>
      </c>
      <c r="H31" s="16">
        <v>22.48</v>
      </c>
      <c r="I31" s="50"/>
    </row>
    <row r="32" spans="1:9" ht="17.25" customHeight="1">
      <c r="A32" s="29"/>
      <c r="B32" s="30" t="s">
        <v>61</v>
      </c>
      <c r="C32" s="18">
        <v>22697340000</v>
      </c>
      <c r="D32" s="19">
        <v>24.28</v>
      </c>
      <c r="E32" s="35"/>
      <c r="F32" s="36"/>
      <c r="G32" s="36">
        <v>-22697340000</v>
      </c>
      <c r="H32" s="23">
        <v>100</v>
      </c>
      <c r="I32" s="50"/>
    </row>
    <row r="33" spans="1:9" ht="17.25" customHeight="1">
      <c r="A33" s="29"/>
      <c r="B33" s="9" t="s">
        <v>62</v>
      </c>
      <c r="C33" s="18">
        <v>70773624000</v>
      </c>
      <c r="D33" s="19">
        <v>75.72</v>
      </c>
      <c r="E33" s="35">
        <v>72462155740</v>
      </c>
      <c r="F33" s="36">
        <v>100</v>
      </c>
      <c r="G33" s="36">
        <v>1688531740</v>
      </c>
      <c r="H33" s="23">
        <v>2.39</v>
      </c>
      <c r="I33" s="50"/>
    </row>
    <row r="34" spans="1:9" ht="17.25" customHeight="1">
      <c r="A34" s="71" t="s">
        <v>40</v>
      </c>
      <c r="B34" s="72"/>
      <c r="C34" s="25">
        <v>14214944000</v>
      </c>
      <c r="D34" s="25">
        <v>15.21</v>
      </c>
      <c r="E34" s="25">
        <v>9083618631</v>
      </c>
      <c r="F34" s="25">
        <v>12.54</v>
      </c>
      <c r="G34" s="25">
        <v>-5131325369</v>
      </c>
      <c r="H34" s="26">
        <v>36.1</v>
      </c>
      <c r="I34" s="50"/>
    </row>
    <row r="35" spans="1:9" ht="17.25" customHeight="1">
      <c r="A35" s="34"/>
      <c r="B35" s="9" t="s">
        <v>41</v>
      </c>
      <c r="C35" s="36">
        <v>14214944000</v>
      </c>
      <c r="D35" s="36">
        <v>15.21</v>
      </c>
      <c r="E35" s="36">
        <v>5615796504</v>
      </c>
      <c r="F35" s="36">
        <v>7.75</v>
      </c>
      <c r="G35" s="36">
        <v>-8599147496</v>
      </c>
      <c r="H35" s="37">
        <v>60.49</v>
      </c>
      <c r="I35" s="50"/>
    </row>
    <row r="36" spans="1:9" ht="17.25" customHeight="1">
      <c r="A36" s="34"/>
      <c r="B36" s="9" t="s">
        <v>75</v>
      </c>
      <c r="C36" s="36"/>
      <c r="D36" s="36"/>
      <c r="E36" s="36">
        <v>3467822127</v>
      </c>
      <c r="F36" s="36">
        <v>4.79</v>
      </c>
      <c r="G36" s="36">
        <v>3467822127</v>
      </c>
      <c r="H36" s="37"/>
      <c r="I36" s="50"/>
    </row>
    <row r="37" spans="1:9" ht="17.25" customHeight="1">
      <c r="A37" s="71" t="s">
        <v>42</v>
      </c>
      <c r="B37" s="72"/>
      <c r="C37" s="39">
        <v>79256020000</v>
      </c>
      <c r="D37" s="40">
        <v>84.79</v>
      </c>
      <c r="E37" s="25">
        <v>63378537109</v>
      </c>
      <c r="F37" s="25">
        <v>87.46</v>
      </c>
      <c r="G37" s="25">
        <v>-15877482891</v>
      </c>
      <c r="H37" s="26">
        <v>20.03</v>
      </c>
      <c r="I37" s="50"/>
    </row>
    <row r="38" spans="1:9" ht="17.25" customHeight="1">
      <c r="A38" s="71" t="s">
        <v>57</v>
      </c>
      <c r="B38" s="72"/>
      <c r="C38" s="18"/>
      <c r="D38" s="19"/>
      <c r="E38" s="41">
        <v>9083618631</v>
      </c>
      <c r="F38" s="40">
        <v>100</v>
      </c>
      <c r="G38" s="41">
        <v>9083618631</v>
      </c>
      <c r="H38" s="42"/>
      <c r="I38" s="50"/>
    </row>
    <row r="39" spans="1:9" ht="17.25" customHeight="1">
      <c r="A39" s="43"/>
      <c r="B39" s="9" t="s">
        <v>74</v>
      </c>
      <c r="C39" s="25"/>
      <c r="D39" s="25"/>
      <c r="E39" s="36">
        <v>9083618631</v>
      </c>
      <c r="F39" s="36">
        <v>100</v>
      </c>
      <c r="G39" s="36">
        <v>9083618631</v>
      </c>
      <c r="H39" s="26"/>
      <c r="I39" s="50"/>
    </row>
    <row r="40" spans="1:9" ht="17.25" customHeight="1">
      <c r="A40" s="71" t="s">
        <v>70</v>
      </c>
      <c r="B40" s="72" t="s">
        <v>54</v>
      </c>
      <c r="C40" s="35"/>
      <c r="D40" s="36"/>
      <c r="E40" s="41">
        <v>9083618631</v>
      </c>
      <c r="F40" s="40">
        <v>100</v>
      </c>
      <c r="G40" s="41">
        <v>9083618631</v>
      </c>
      <c r="H40" s="37"/>
      <c r="I40" s="50"/>
    </row>
    <row r="41" spans="1:9" ht="17.25" customHeight="1">
      <c r="A41" s="49" t="s">
        <v>55</v>
      </c>
      <c r="B41" s="9" t="s">
        <v>54</v>
      </c>
      <c r="C41" s="25">
        <v>0</v>
      </c>
      <c r="D41" s="25">
        <v>0</v>
      </c>
      <c r="E41" s="36">
        <v>9083618631</v>
      </c>
      <c r="F41" s="36">
        <v>100</v>
      </c>
      <c r="G41" s="36">
        <v>9083618631</v>
      </c>
      <c r="H41" s="26">
        <v>0</v>
      </c>
      <c r="I41" s="50"/>
    </row>
    <row r="42" spans="1:8" ht="10.5" customHeight="1">
      <c r="A42" s="34"/>
      <c r="B42" s="31"/>
      <c r="C42" s="25"/>
      <c r="D42" s="25"/>
      <c r="E42" s="25"/>
      <c r="F42" s="25"/>
      <c r="G42" s="25"/>
      <c r="H42" s="26"/>
    </row>
    <row r="43" spans="1:8" s="11" customFormat="1" ht="10.5" customHeight="1">
      <c r="A43" s="38"/>
      <c r="B43" s="9"/>
      <c r="C43" s="18"/>
      <c r="D43" s="19">
        <v>0</v>
      </c>
      <c r="E43" s="20"/>
      <c r="F43" s="19">
        <v>0</v>
      </c>
      <c r="G43" s="19">
        <v>0</v>
      </c>
      <c r="H43" s="23">
        <v>0</v>
      </c>
    </row>
    <row r="44" spans="1:8" ht="10.5" customHeight="1">
      <c r="A44" s="29"/>
      <c r="B44" s="9"/>
      <c r="C44" s="18"/>
      <c r="D44" s="19">
        <v>0</v>
      </c>
      <c r="E44" s="20"/>
      <c r="F44" s="19">
        <v>0</v>
      </c>
      <c r="G44" s="19">
        <v>0</v>
      </c>
      <c r="H44" s="23">
        <v>0</v>
      </c>
    </row>
    <row r="45" spans="1:8" ht="12" customHeight="1" thickBot="1">
      <c r="A45" s="74"/>
      <c r="B45" s="75"/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8">
        <v>0</v>
      </c>
    </row>
    <row r="46" spans="2:8" ht="15.75">
      <c r="B46" s="73"/>
      <c r="C46" s="73"/>
      <c r="D46" s="73"/>
      <c r="E46" s="73"/>
      <c r="F46" s="73"/>
      <c r="G46" s="73"/>
      <c r="H46" s="73"/>
    </row>
    <row r="47" spans="2:8" ht="15.75">
      <c r="B47" s="70"/>
      <c r="C47" s="70"/>
      <c r="D47" s="70"/>
      <c r="E47" s="70"/>
      <c r="F47" s="70"/>
      <c r="G47" s="70"/>
      <c r="H47" s="70"/>
    </row>
  </sheetData>
  <sheetProtection/>
  <mergeCells count="23">
    <mergeCell ref="A1:H1"/>
    <mergeCell ref="C29:D29"/>
    <mergeCell ref="B27:H27"/>
    <mergeCell ref="G4:H4"/>
    <mergeCell ref="B2:H2"/>
    <mergeCell ref="C28:H28"/>
    <mergeCell ref="E29:F29"/>
    <mergeCell ref="G29:H29"/>
    <mergeCell ref="C3:H3"/>
    <mergeCell ref="A4:B5"/>
    <mergeCell ref="B47:H47"/>
    <mergeCell ref="A34:B34"/>
    <mergeCell ref="B46:H46"/>
    <mergeCell ref="A45:B45"/>
    <mergeCell ref="A37:B37"/>
    <mergeCell ref="A38:B38"/>
    <mergeCell ref="A40:B40"/>
    <mergeCell ref="A29:B30"/>
    <mergeCell ref="A26:H26"/>
    <mergeCell ref="A31:B31"/>
    <mergeCell ref="C4:D4"/>
    <mergeCell ref="E4:F4"/>
    <mergeCell ref="A6:B6"/>
  </mergeCells>
  <dataValidations count="2">
    <dataValidation type="decimal" operator="greaterThanOrEqual" allowBlank="1" showInputMessage="1" showErrorMessage="1" sqref="E12 F6:F13 C6:E11 G6 G14 C14:F20 C12:D13">
      <formula1>0</formula1>
    </dataValidation>
    <dataValidation type="decimal" operator="notEqual" allowBlank="1" showInputMessage="1" showErrorMessage="1" sqref="E13">
      <formula1>0</formula1>
    </dataValidation>
  </dataValidations>
  <printOptions horizontalCentered="1"/>
  <pageMargins left="0.5118110236220472" right="0.35433070866141736" top="0.7874015748031497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35">
      <selection activeCell="B49" sqref="B49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4" t="s">
        <v>52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7.25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20.25" thickBot="1">
      <c r="B3" s="2"/>
      <c r="C3" s="117" t="s">
        <v>71</v>
      </c>
      <c r="D3" s="118"/>
      <c r="E3" s="118"/>
      <c r="F3" s="118"/>
      <c r="G3" s="118"/>
      <c r="H3" s="118"/>
      <c r="I3" s="119" t="s">
        <v>0</v>
      </c>
      <c r="J3" s="119"/>
      <c r="K3" s="119"/>
    </row>
    <row r="4" spans="1:11" ht="18.75" customHeight="1">
      <c r="A4" s="60" t="s">
        <v>38</v>
      </c>
      <c r="B4" s="60"/>
      <c r="C4" s="61"/>
      <c r="D4" s="100" t="s">
        <v>66</v>
      </c>
      <c r="E4" s="61"/>
      <c r="F4" s="100" t="s">
        <v>44</v>
      </c>
      <c r="G4" s="61"/>
      <c r="H4" s="77" t="s">
        <v>25</v>
      </c>
      <c r="I4" s="120"/>
      <c r="J4" s="120"/>
      <c r="K4" s="120"/>
    </row>
    <row r="5" spans="1:11" ht="18.75" customHeight="1">
      <c r="A5" s="62"/>
      <c r="B5" s="62"/>
      <c r="C5" s="63"/>
      <c r="D5" s="101"/>
      <c r="E5" s="63"/>
      <c r="F5" s="101"/>
      <c r="G5" s="63"/>
      <c r="H5" s="121" t="s">
        <v>45</v>
      </c>
      <c r="I5" s="122"/>
      <c r="J5" s="112" t="s">
        <v>1</v>
      </c>
      <c r="K5" s="113"/>
    </row>
    <row r="6" spans="1:11" ht="14.25" customHeight="1">
      <c r="A6" s="105" t="s">
        <v>46</v>
      </c>
      <c r="B6" s="105"/>
      <c r="C6" s="106"/>
      <c r="D6" s="102"/>
      <c r="E6" s="103"/>
      <c r="F6" s="102"/>
      <c r="G6" s="103"/>
      <c r="H6" s="102"/>
      <c r="I6" s="103"/>
      <c r="J6" s="115"/>
      <c r="K6" s="116"/>
    </row>
    <row r="7" spans="1:12" ht="14.25" customHeight="1">
      <c r="A7" s="4"/>
      <c r="B7" s="96" t="s">
        <v>63</v>
      </c>
      <c r="C7" s="97"/>
      <c r="D7" s="55">
        <v>22697340000</v>
      </c>
      <c r="E7" s="51"/>
      <c r="F7" s="55">
        <v>-3467822127</v>
      </c>
      <c r="G7" s="51"/>
      <c r="H7" s="89">
        <v>-26165162127</v>
      </c>
      <c r="I7" s="90"/>
      <c r="J7" s="87">
        <v>115.28</v>
      </c>
      <c r="K7" s="88">
        <v>5.314627138812603E-08</v>
      </c>
      <c r="L7" s="50">
        <f>F7-D7-H7</f>
        <v>0</v>
      </c>
    </row>
    <row r="8" spans="1:12" ht="14.25" customHeight="1">
      <c r="A8" s="4"/>
      <c r="B8" s="96" t="s">
        <v>47</v>
      </c>
      <c r="C8" s="97"/>
      <c r="D8" s="55">
        <v>2140291000</v>
      </c>
      <c r="E8" s="51"/>
      <c r="F8" s="55">
        <v>28263556094</v>
      </c>
      <c r="G8" s="51"/>
      <c r="H8" s="89">
        <v>26123265094</v>
      </c>
      <c r="I8" s="90"/>
      <c r="J8" s="87">
        <v>1220.55</v>
      </c>
      <c r="K8" s="88">
        <v>7.950846034585637E-06</v>
      </c>
      <c r="L8" s="50">
        <f aca="true" t="shared" si="0" ref="L8:L23">F8-D8-H8</f>
        <v>0</v>
      </c>
    </row>
    <row r="9" spans="1:12" ht="14.25" customHeight="1">
      <c r="A9" s="4"/>
      <c r="B9" s="4" t="s">
        <v>48</v>
      </c>
      <c r="C9" s="6"/>
      <c r="D9" s="109">
        <v>24837631000</v>
      </c>
      <c r="E9" s="110"/>
      <c r="F9" s="109">
        <v>24795733967</v>
      </c>
      <c r="G9" s="110"/>
      <c r="H9" s="109">
        <v>-41897033</v>
      </c>
      <c r="I9" s="110"/>
      <c r="J9" s="126">
        <v>-0.17</v>
      </c>
      <c r="K9" s="127">
        <v>1.2472417582524497E-06</v>
      </c>
      <c r="L9" s="50">
        <f t="shared" si="0"/>
        <v>0</v>
      </c>
    </row>
    <row r="10" spans="1:12" ht="14.25" customHeight="1">
      <c r="A10" s="59" t="s">
        <v>49</v>
      </c>
      <c r="B10" s="59"/>
      <c r="C10" s="52"/>
      <c r="D10" s="109"/>
      <c r="E10" s="110"/>
      <c r="F10" s="109"/>
      <c r="G10" s="110"/>
      <c r="H10" s="109"/>
      <c r="I10" s="110"/>
      <c r="J10" s="126"/>
      <c r="K10" s="127"/>
      <c r="L10" s="50">
        <f t="shared" si="0"/>
        <v>0</v>
      </c>
    </row>
    <row r="11" spans="1:12" ht="14.25" customHeight="1">
      <c r="A11" s="4"/>
      <c r="B11" s="98" t="s">
        <v>76</v>
      </c>
      <c r="C11" s="99"/>
      <c r="D11" s="55">
        <v>-6615741000</v>
      </c>
      <c r="E11" s="51"/>
      <c r="F11" s="55">
        <v>13081809201</v>
      </c>
      <c r="G11" s="51"/>
      <c r="H11" s="89">
        <v>19697550201</v>
      </c>
      <c r="I11" s="90"/>
      <c r="J11" s="87">
        <v>297.74</v>
      </c>
      <c r="K11" s="88">
        <v>2.856419691449064E-06</v>
      </c>
      <c r="L11" s="50">
        <f t="shared" si="0"/>
        <v>0</v>
      </c>
    </row>
    <row r="12" spans="1:12" ht="14.25" customHeight="1">
      <c r="A12" s="4"/>
      <c r="B12" s="98" t="s">
        <v>67</v>
      </c>
      <c r="C12" s="114"/>
      <c r="D12" s="123">
        <v>5278552000</v>
      </c>
      <c r="E12" s="124"/>
      <c r="F12" s="91"/>
      <c r="G12" s="92"/>
      <c r="H12" s="89">
        <v>-5278552000</v>
      </c>
      <c r="I12" s="111"/>
      <c r="J12" s="87">
        <v>100</v>
      </c>
      <c r="K12" s="125"/>
      <c r="L12" s="50">
        <f t="shared" si="0"/>
        <v>0</v>
      </c>
    </row>
    <row r="13" spans="1:12" ht="14.25" customHeight="1" hidden="1">
      <c r="A13" s="4"/>
      <c r="B13" s="98" t="s">
        <v>43</v>
      </c>
      <c r="C13" s="99"/>
      <c r="D13" s="55"/>
      <c r="E13" s="51"/>
      <c r="F13" s="55"/>
      <c r="G13" s="51"/>
      <c r="H13" s="89"/>
      <c r="I13" s="90"/>
      <c r="J13" s="87"/>
      <c r="K13" s="88"/>
      <c r="L13" s="50">
        <f t="shared" si="0"/>
        <v>0</v>
      </c>
    </row>
    <row r="14" spans="1:12" ht="14.25" customHeight="1">
      <c r="A14" s="4"/>
      <c r="B14" s="98" t="s">
        <v>43</v>
      </c>
      <c r="C14" s="99"/>
      <c r="D14" s="55"/>
      <c r="E14" s="111"/>
      <c r="F14" s="55">
        <v>-6465504272</v>
      </c>
      <c r="G14" s="111"/>
      <c r="H14" s="89">
        <v>-6465504272</v>
      </c>
      <c r="I14" s="111"/>
      <c r="J14" s="87"/>
      <c r="K14" s="125"/>
      <c r="L14" s="50">
        <f t="shared" si="0"/>
        <v>0</v>
      </c>
    </row>
    <row r="15" spans="1:12" ht="14.25" customHeight="1">
      <c r="A15" s="4"/>
      <c r="B15" s="4" t="s">
        <v>3</v>
      </c>
      <c r="C15" s="6"/>
      <c r="D15" s="109">
        <v>-1337189000</v>
      </c>
      <c r="E15" s="110"/>
      <c r="F15" s="109">
        <v>6616304929</v>
      </c>
      <c r="G15" s="110"/>
      <c r="H15" s="109">
        <v>7953493929</v>
      </c>
      <c r="I15" s="110"/>
      <c r="J15" s="126">
        <v>594.79</v>
      </c>
      <c r="K15" s="127">
        <v>6.866103000971489E-07</v>
      </c>
      <c r="L15" s="50">
        <f t="shared" si="0"/>
        <v>0</v>
      </c>
    </row>
    <row r="16" spans="1:12" ht="14.25" customHeight="1">
      <c r="A16" s="59" t="s">
        <v>4</v>
      </c>
      <c r="B16" s="59"/>
      <c r="C16" s="52"/>
      <c r="D16" s="109"/>
      <c r="E16" s="110"/>
      <c r="F16" s="109"/>
      <c r="G16" s="110"/>
      <c r="H16" s="109"/>
      <c r="I16" s="110"/>
      <c r="J16" s="126"/>
      <c r="K16" s="127"/>
      <c r="L16" s="50">
        <f t="shared" si="0"/>
        <v>0</v>
      </c>
    </row>
    <row r="17" spans="1:12" ht="14.25" customHeight="1">
      <c r="A17" s="4"/>
      <c r="B17" s="98" t="s">
        <v>79</v>
      </c>
      <c r="C17" s="99"/>
      <c r="D17" s="55"/>
      <c r="E17" s="51"/>
      <c r="F17" s="55">
        <v>-6595785</v>
      </c>
      <c r="G17" s="51"/>
      <c r="H17" s="89">
        <v>-6595785</v>
      </c>
      <c r="I17" s="90"/>
      <c r="J17" s="87"/>
      <c r="K17" s="88"/>
      <c r="L17" s="50">
        <f t="shared" si="0"/>
        <v>0</v>
      </c>
    </row>
    <row r="18" spans="1:12" ht="14.25" customHeight="1">
      <c r="A18" s="4"/>
      <c r="B18" s="98" t="s">
        <v>77</v>
      </c>
      <c r="C18" s="99"/>
      <c r="D18" s="55">
        <v>41391053000</v>
      </c>
      <c r="E18" s="51"/>
      <c r="F18" s="55">
        <v>67957096469</v>
      </c>
      <c r="G18" s="51"/>
      <c r="H18" s="89">
        <v>26566043469</v>
      </c>
      <c r="I18" s="90"/>
      <c r="J18" s="87">
        <v>64.18</v>
      </c>
      <c r="K18" s="88">
        <v>4.0923553324846257E-10</v>
      </c>
      <c r="L18" s="50">
        <f t="shared" si="0"/>
        <v>0</v>
      </c>
    </row>
    <row r="19" spans="1:12" ht="14.25" customHeight="1">
      <c r="A19" s="4"/>
      <c r="B19" s="98" t="s">
        <v>78</v>
      </c>
      <c r="C19" s="114"/>
      <c r="D19" s="55">
        <v>-51559431000</v>
      </c>
      <c r="E19" s="111"/>
      <c r="F19" s="55">
        <v>-61128037164</v>
      </c>
      <c r="G19" s="111"/>
      <c r="H19" s="89">
        <v>-9568606164</v>
      </c>
      <c r="I19" s="111"/>
      <c r="J19" s="87">
        <v>18.56</v>
      </c>
      <c r="K19" s="125">
        <v>3.684823286971994E-09</v>
      </c>
      <c r="L19" s="50">
        <f t="shared" si="0"/>
        <v>0</v>
      </c>
    </row>
    <row r="20" spans="1:12" ht="14.25" customHeight="1">
      <c r="A20" s="4"/>
      <c r="B20" s="4" t="s">
        <v>5</v>
      </c>
      <c r="C20" s="6"/>
      <c r="D20" s="109">
        <v>-10168378000</v>
      </c>
      <c r="E20" s="110"/>
      <c r="F20" s="109">
        <v>6822463520</v>
      </c>
      <c r="G20" s="110"/>
      <c r="H20" s="109">
        <v>16990841520</v>
      </c>
      <c r="I20" s="110"/>
      <c r="J20" s="126">
        <v>167.09</v>
      </c>
      <c r="K20" s="127">
        <v>5.2138179480800975E-08</v>
      </c>
      <c r="L20" s="50">
        <f t="shared" si="0"/>
        <v>0</v>
      </c>
    </row>
    <row r="21" spans="1:12" ht="14.25" customHeight="1">
      <c r="A21" s="59" t="s">
        <v>6</v>
      </c>
      <c r="B21" s="59"/>
      <c r="C21" s="52"/>
      <c r="D21" s="109">
        <v>13332064000</v>
      </c>
      <c r="E21" s="110"/>
      <c r="F21" s="109">
        <v>38234502416</v>
      </c>
      <c r="G21" s="110"/>
      <c r="H21" s="109">
        <v>24902438416</v>
      </c>
      <c r="I21" s="110"/>
      <c r="J21" s="126">
        <v>186.79</v>
      </c>
      <c r="K21" s="127">
        <v>2.092108871294368E-06</v>
      </c>
      <c r="L21" s="50">
        <f t="shared" si="0"/>
        <v>0</v>
      </c>
    </row>
    <row r="22" spans="1:12" ht="14.25" customHeight="1">
      <c r="A22" s="59" t="s">
        <v>7</v>
      </c>
      <c r="B22" s="59"/>
      <c r="C22" s="52"/>
      <c r="D22" s="53">
        <v>81858767000</v>
      </c>
      <c r="E22" s="95"/>
      <c r="F22" s="53">
        <v>164271202363</v>
      </c>
      <c r="G22" s="95"/>
      <c r="H22" s="109">
        <v>82412435363</v>
      </c>
      <c r="I22" s="110"/>
      <c r="J22" s="126">
        <v>100.68</v>
      </c>
      <c r="K22" s="127">
        <v>1.3450894267786775E-08</v>
      </c>
      <c r="L22" s="50">
        <f t="shared" si="0"/>
        <v>0</v>
      </c>
    </row>
    <row r="23" spans="1:12" ht="14.25" customHeight="1">
      <c r="A23" s="59" t="s">
        <v>8</v>
      </c>
      <c r="B23" s="59"/>
      <c r="C23" s="52"/>
      <c r="D23" s="109">
        <v>95190831000</v>
      </c>
      <c r="E23" s="110"/>
      <c r="F23" s="109">
        <v>202505704779</v>
      </c>
      <c r="G23" s="110"/>
      <c r="H23" s="109">
        <v>107314873779</v>
      </c>
      <c r="I23" s="110"/>
      <c r="J23" s="126">
        <v>112.74</v>
      </c>
      <c r="K23" s="127">
        <v>5.4841665155299174E-08</v>
      </c>
      <c r="L23" s="50">
        <f t="shared" si="0"/>
        <v>0</v>
      </c>
    </row>
    <row r="24" spans="1:11" ht="14.25" customHeight="1">
      <c r="A24" s="59"/>
      <c r="B24" s="59"/>
      <c r="C24" s="52"/>
      <c r="D24" s="53"/>
      <c r="E24" s="95"/>
      <c r="F24" s="53"/>
      <c r="G24" s="95"/>
      <c r="H24" s="109"/>
      <c r="I24" s="110"/>
      <c r="J24" s="126"/>
      <c r="K24" s="127"/>
    </row>
    <row r="25" spans="1:11" ht="14.25" customHeight="1">
      <c r="A25" s="4"/>
      <c r="B25" s="98"/>
      <c r="C25" s="99"/>
      <c r="D25" s="55"/>
      <c r="E25" s="51"/>
      <c r="F25" s="55"/>
      <c r="G25" s="51"/>
      <c r="H25" s="89"/>
      <c r="I25" s="90"/>
      <c r="J25" s="87"/>
      <c r="K25" s="88"/>
    </row>
    <row r="26" spans="1:11" ht="14.25" customHeight="1" thickBot="1">
      <c r="A26" s="107"/>
      <c r="B26" s="107"/>
      <c r="C26" s="108"/>
      <c r="D26" s="83"/>
      <c r="E26" s="104"/>
      <c r="F26" s="83"/>
      <c r="G26" s="104"/>
      <c r="H26" s="83"/>
      <c r="I26" s="104"/>
      <c r="J26" s="135"/>
      <c r="K26" s="136"/>
    </row>
    <row r="27" ht="14.25" customHeight="1"/>
    <row r="31" spans="2:11" ht="27" customHeight="1">
      <c r="B31" s="64" t="s">
        <v>53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2:11" ht="17.25" customHeight="1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3:11" ht="16.5" thickBot="1">
      <c r="C33" s="140" t="s">
        <v>72</v>
      </c>
      <c r="D33" s="140"/>
      <c r="E33" s="140"/>
      <c r="F33" s="140"/>
      <c r="G33" s="140"/>
      <c r="H33" s="140"/>
      <c r="I33" s="119" t="s">
        <v>0</v>
      </c>
      <c r="J33" s="119"/>
      <c r="K33" s="119"/>
    </row>
    <row r="34" spans="1:11" ht="35.25" customHeight="1">
      <c r="A34" s="79" t="s">
        <v>9</v>
      </c>
      <c r="B34" s="68"/>
      <c r="C34" s="67" t="s">
        <v>10</v>
      </c>
      <c r="D34" s="68"/>
      <c r="E34" s="138" t="s">
        <v>11</v>
      </c>
      <c r="F34" s="139"/>
      <c r="G34" s="67" t="s">
        <v>12</v>
      </c>
      <c r="H34" s="68"/>
      <c r="I34" s="67" t="s">
        <v>2</v>
      </c>
      <c r="J34" s="79"/>
      <c r="K34" s="8" t="s">
        <v>11</v>
      </c>
    </row>
    <row r="35" spans="1:11" ht="19.5" customHeight="1">
      <c r="A35" s="134" t="s">
        <v>13</v>
      </c>
      <c r="B35" s="94"/>
      <c r="C35" s="102">
        <f>SUM(C36:D44)</f>
        <v>679793615073</v>
      </c>
      <c r="D35" s="103"/>
      <c r="E35" s="102">
        <f aca="true" t="shared" si="1" ref="E35:E45">IF(C$35&gt;0,(C35/C$35)*100,0)</f>
        <v>100</v>
      </c>
      <c r="F35" s="103">
        <f>IF(E$5&gt;0,(E35/E$30)*100,0)</f>
        <v>0</v>
      </c>
      <c r="G35" s="93" t="s">
        <v>14</v>
      </c>
      <c r="H35" s="94"/>
      <c r="I35" s="102">
        <f>SUM(I36:J39)</f>
        <v>8771156643</v>
      </c>
      <c r="J35" s="137"/>
      <c r="K35" s="7">
        <f aca="true" t="shared" si="2" ref="K35:K45">IF(I$45&gt;0,(I35/I$45)*100,0)</f>
        <v>1.2902675824717924</v>
      </c>
    </row>
    <row r="36" spans="1:11" ht="19.5" customHeight="1">
      <c r="A36" s="80" t="s">
        <v>15</v>
      </c>
      <c r="B36" s="81"/>
      <c r="C36" s="55">
        <v>571855570456</v>
      </c>
      <c r="D36" s="51"/>
      <c r="E36" s="89">
        <f t="shared" si="1"/>
        <v>84.12193903801098</v>
      </c>
      <c r="F36" s="90">
        <f>IF(E$5&gt;0,(E36/E$30)*100,0)</f>
        <v>0</v>
      </c>
      <c r="G36" s="80" t="s">
        <v>16</v>
      </c>
      <c r="H36" s="81"/>
      <c r="I36" s="55">
        <v>2589258231</v>
      </c>
      <c r="J36" s="56"/>
      <c r="K36" s="5">
        <f t="shared" si="2"/>
        <v>0.3808888717970602</v>
      </c>
    </row>
    <row r="37" spans="1:11" ht="19.5" customHeight="1">
      <c r="A37" s="80" t="s">
        <v>18</v>
      </c>
      <c r="B37" s="81"/>
      <c r="C37" s="55">
        <v>107938044617</v>
      </c>
      <c r="D37" s="51"/>
      <c r="E37" s="89">
        <f>IF(C$35&gt;0,(C37/C$35)*100,0)</f>
        <v>15.878060961989032</v>
      </c>
      <c r="F37" s="90">
        <f>IF(E$5&gt;0,(E37/E$30)*100,0)</f>
        <v>0</v>
      </c>
      <c r="G37" s="80" t="s">
        <v>17</v>
      </c>
      <c r="H37" s="81"/>
      <c r="I37" s="55">
        <v>6181898412</v>
      </c>
      <c r="J37" s="56"/>
      <c r="K37" s="5">
        <f t="shared" si="2"/>
        <v>0.9093787106747323</v>
      </c>
    </row>
    <row r="38" spans="1:11" ht="19.5" customHeight="1">
      <c r="A38" s="80"/>
      <c r="B38" s="81"/>
      <c r="C38" s="55"/>
      <c r="D38" s="51"/>
      <c r="E38" s="89"/>
      <c r="F38" s="90"/>
      <c r="G38" s="80"/>
      <c r="H38" s="81"/>
      <c r="I38" s="55"/>
      <c r="J38" s="56"/>
      <c r="K38" s="5">
        <f t="shared" si="2"/>
        <v>0</v>
      </c>
    </row>
    <row r="39" spans="1:11" ht="19.5" customHeight="1">
      <c r="A39" s="80"/>
      <c r="B39" s="81"/>
      <c r="C39" s="55"/>
      <c r="D39" s="51"/>
      <c r="E39" s="89">
        <f t="shared" si="1"/>
        <v>0</v>
      </c>
      <c r="F39" s="90">
        <f aca="true" t="shared" si="3" ref="F39:F45">IF(E$5&gt;0,(E39/E$30)*100,0)</f>
        <v>0</v>
      </c>
      <c r="G39" s="128"/>
      <c r="H39" s="129"/>
      <c r="I39" s="55"/>
      <c r="J39" s="56"/>
      <c r="K39" s="5">
        <f t="shared" si="2"/>
        <v>0</v>
      </c>
    </row>
    <row r="40" spans="1:11" ht="19.5" customHeight="1">
      <c r="A40" s="80"/>
      <c r="B40" s="81"/>
      <c r="C40" s="55"/>
      <c r="D40" s="51"/>
      <c r="E40" s="89">
        <f t="shared" si="1"/>
        <v>0</v>
      </c>
      <c r="F40" s="90">
        <f t="shared" si="3"/>
        <v>0</v>
      </c>
      <c r="G40" s="130" t="s">
        <v>19</v>
      </c>
      <c r="H40" s="131"/>
      <c r="I40" s="53">
        <f>SUM(I41:I44)</f>
        <v>671022458430</v>
      </c>
      <c r="J40" s="54"/>
      <c r="K40" s="7">
        <f t="shared" si="2"/>
        <v>98.7097324175282</v>
      </c>
    </row>
    <row r="41" spans="1:11" ht="19.5" customHeight="1">
      <c r="A41" s="80"/>
      <c r="B41" s="81"/>
      <c r="C41" s="55"/>
      <c r="D41" s="51"/>
      <c r="E41" s="89">
        <f t="shared" si="1"/>
        <v>0</v>
      </c>
      <c r="F41" s="90">
        <f t="shared" si="3"/>
        <v>0</v>
      </c>
      <c r="G41" s="80" t="s">
        <v>20</v>
      </c>
      <c r="H41" s="81"/>
      <c r="I41" s="55">
        <v>607643921321</v>
      </c>
      <c r="J41" s="56"/>
      <c r="K41" s="5">
        <f t="shared" si="2"/>
        <v>89.38652965367258</v>
      </c>
    </row>
    <row r="42" spans="1:11" ht="19.5" customHeight="1">
      <c r="A42" s="80"/>
      <c r="B42" s="81"/>
      <c r="C42" s="55"/>
      <c r="D42" s="51"/>
      <c r="E42" s="89">
        <f t="shared" si="1"/>
        <v>0</v>
      </c>
      <c r="F42" s="90">
        <f t="shared" si="3"/>
        <v>0</v>
      </c>
      <c r="G42" s="80" t="s">
        <v>21</v>
      </c>
      <c r="H42" s="81"/>
      <c r="I42" s="55">
        <v>63378537109</v>
      </c>
      <c r="J42" s="56"/>
      <c r="K42" s="5">
        <f t="shared" si="2"/>
        <v>9.323202763855624</v>
      </c>
    </row>
    <row r="43" spans="1:11" ht="19.5" customHeight="1">
      <c r="A43" s="80"/>
      <c r="B43" s="81"/>
      <c r="C43" s="55"/>
      <c r="D43" s="51"/>
      <c r="E43" s="89">
        <f t="shared" si="1"/>
        <v>0</v>
      </c>
      <c r="F43" s="90">
        <f t="shared" si="3"/>
        <v>0</v>
      </c>
      <c r="G43" s="80"/>
      <c r="H43" s="81"/>
      <c r="I43" s="55"/>
      <c r="J43" s="56"/>
      <c r="K43" s="5">
        <f t="shared" si="2"/>
        <v>0</v>
      </c>
    </row>
    <row r="44" spans="1:11" ht="19.5" customHeight="1">
      <c r="A44" s="80"/>
      <c r="B44" s="81"/>
      <c r="C44" s="55"/>
      <c r="D44" s="51"/>
      <c r="E44" s="89">
        <f t="shared" si="1"/>
        <v>0</v>
      </c>
      <c r="F44" s="90">
        <f t="shared" si="3"/>
        <v>0</v>
      </c>
      <c r="G44" s="80"/>
      <c r="H44" s="81"/>
      <c r="I44" s="55"/>
      <c r="J44" s="56"/>
      <c r="K44" s="5">
        <f t="shared" si="2"/>
        <v>0</v>
      </c>
    </row>
    <row r="45" spans="1:12" ht="19.5" customHeight="1" thickBot="1">
      <c r="A45" s="132" t="s">
        <v>22</v>
      </c>
      <c r="B45" s="133"/>
      <c r="C45" s="83">
        <f>SUM(C36:D44)</f>
        <v>679793615073</v>
      </c>
      <c r="D45" s="104"/>
      <c r="E45" s="83">
        <f t="shared" si="1"/>
        <v>100</v>
      </c>
      <c r="F45" s="104">
        <f t="shared" si="3"/>
        <v>0</v>
      </c>
      <c r="G45" s="85" t="s">
        <v>50</v>
      </c>
      <c r="H45" s="86"/>
      <c r="I45" s="83">
        <f>I35+I40</f>
        <v>679793615073</v>
      </c>
      <c r="J45" s="84"/>
      <c r="K45" s="10">
        <f t="shared" si="2"/>
        <v>100</v>
      </c>
      <c r="L45" s="33" t="str">
        <f>IF(C45=I45,"平衡","不平衡")</f>
        <v>平衡</v>
      </c>
    </row>
    <row r="46" spans="2:11" s="11" customFormat="1" ht="16.5" customHeight="1">
      <c r="B46" s="82" t="s">
        <v>73</v>
      </c>
      <c r="C46" s="57"/>
      <c r="D46" s="57"/>
      <c r="E46" s="57"/>
      <c r="F46" s="57"/>
      <c r="G46" s="57"/>
      <c r="H46" s="57"/>
      <c r="I46" s="57"/>
      <c r="J46" s="57"/>
      <c r="K46" s="57"/>
    </row>
    <row r="47" spans="2:11" ht="16.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2:11" ht="30.7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</row>
  </sheetData>
  <sheetProtection/>
  <mergeCells count="177">
    <mergeCell ref="A39:B39"/>
    <mergeCell ref="A38:B38"/>
    <mergeCell ref="I33:K33"/>
    <mergeCell ref="D21:E21"/>
    <mergeCell ref="F21:G21"/>
    <mergeCell ref="D22:E22"/>
    <mergeCell ref="H25:I25"/>
    <mergeCell ref="A37:B37"/>
    <mergeCell ref="C33:H33"/>
    <mergeCell ref="I34:J34"/>
    <mergeCell ref="A40:B40"/>
    <mergeCell ref="E40:F40"/>
    <mergeCell ref="I35:J35"/>
    <mergeCell ref="C34:D34"/>
    <mergeCell ref="C39:D39"/>
    <mergeCell ref="E39:F39"/>
    <mergeCell ref="E34:F34"/>
    <mergeCell ref="E35:F35"/>
    <mergeCell ref="C37:D37"/>
    <mergeCell ref="I37:J37"/>
    <mergeCell ref="C42:D42"/>
    <mergeCell ref="G42:H42"/>
    <mergeCell ref="A41:B41"/>
    <mergeCell ref="C41:D41"/>
    <mergeCell ref="E42:F42"/>
    <mergeCell ref="G41:H41"/>
    <mergeCell ref="J21:K21"/>
    <mergeCell ref="H21:I21"/>
    <mergeCell ref="J23:K23"/>
    <mergeCell ref="J26:K26"/>
    <mergeCell ref="D20:E20"/>
    <mergeCell ref="F20:G20"/>
    <mergeCell ref="H20:I20"/>
    <mergeCell ref="J20:K20"/>
    <mergeCell ref="C44:D44"/>
    <mergeCell ref="E44:F44"/>
    <mergeCell ref="C35:D35"/>
    <mergeCell ref="B32:K32"/>
    <mergeCell ref="A35:B35"/>
    <mergeCell ref="G36:H36"/>
    <mergeCell ref="I36:J36"/>
    <mergeCell ref="G37:H37"/>
    <mergeCell ref="A42:B42"/>
    <mergeCell ref="C40:D40"/>
    <mergeCell ref="G39:H39"/>
    <mergeCell ref="I39:J39"/>
    <mergeCell ref="G40:H40"/>
    <mergeCell ref="A45:B45"/>
    <mergeCell ref="A43:B43"/>
    <mergeCell ref="E43:F43"/>
    <mergeCell ref="C45:D45"/>
    <mergeCell ref="E45:F45"/>
    <mergeCell ref="C43:D43"/>
    <mergeCell ref="A44:B44"/>
    <mergeCell ref="J22:K22"/>
    <mergeCell ref="H22:I22"/>
    <mergeCell ref="H23:I23"/>
    <mergeCell ref="G44:H44"/>
    <mergeCell ref="I44:J44"/>
    <mergeCell ref="G43:H43"/>
    <mergeCell ref="I38:J38"/>
    <mergeCell ref="I43:J43"/>
    <mergeCell ref="G38:H38"/>
    <mergeCell ref="I42:J42"/>
    <mergeCell ref="D18:E18"/>
    <mergeCell ref="J7:K7"/>
    <mergeCell ref="J8:K8"/>
    <mergeCell ref="J9:K9"/>
    <mergeCell ref="J10:K10"/>
    <mergeCell ref="J17:K17"/>
    <mergeCell ref="J15:K15"/>
    <mergeCell ref="J12:K12"/>
    <mergeCell ref="J16:K16"/>
    <mergeCell ref="D14:E14"/>
    <mergeCell ref="J19:K19"/>
    <mergeCell ref="J18:K18"/>
    <mergeCell ref="H11:I11"/>
    <mergeCell ref="H13:I13"/>
    <mergeCell ref="H14:I14"/>
    <mergeCell ref="J11:K11"/>
    <mergeCell ref="J13:K13"/>
    <mergeCell ref="H19:I19"/>
    <mergeCell ref="J14:K14"/>
    <mergeCell ref="D12:E12"/>
    <mergeCell ref="F13:G13"/>
    <mergeCell ref="F17:G17"/>
    <mergeCell ref="F14:G14"/>
    <mergeCell ref="F15:G15"/>
    <mergeCell ref="D16:E16"/>
    <mergeCell ref="F16:G16"/>
    <mergeCell ref="D15:E15"/>
    <mergeCell ref="H4:K4"/>
    <mergeCell ref="F4:G5"/>
    <mergeCell ref="F18:G18"/>
    <mergeCell ref="H18:I18"/>
    <mergeCell ref="H17:I17"/>
    <mergeCell ref="H15:I15"/>
    <mergeCell ref="H16:I16"/>
    <mergeCell ref="F11:G11"/>
    <mergeCell ref="H5:I5"/>
    <mergeCell ref="H6:I6"/>
    <mergeCell ref="B1:K1"/>
    <mergeCell ref="B2:K2"/>
    <mergeCell ref="C3:H3"/>
    <mergeCell ref="I3:K3"/>
    <mergeCell ref="H7:I7"/>
    <mergeCell ref="H8:I8"/>
    <mergeCell ref="H9:I9"/>
    <mergeCell ref="J6:K6"/>
    <mergeCell ref="F10:G10"/>
    <mergeCell ref="H24:I24"/>
    <mergeCell ref="F23:G23"/>
    <mergeCell ref="F22:G22"/>
    <mergeCell ref="H10:I10"/>
    <mergeCell ref="H12:I12"/>
    <mergeCell ref="F26:G26"/>
    <mergeCell ref="B31:K31"/>
    <mergeCell ref="F24:G24"/>
    <mergeCell ref="B25:C25"/>
    <mergeCell ref="J24:K24"/>
    <mergeCell ref="D25:E25"/>
    <mergeCell ref="F25:G25"/>
    <mergeCell ref="J5:K5"/>
    <mergeCell ref="A22:C22"/>
    <mergeCell ref="A16:C16"/>
    <mergeCell ref="B13:C13"/>
    <mergeCell ref="B12:C12"/>
    <mergeCell ref="B19:C19"/>
    <mergeCell ref="D10:E10"/>
    <mergeCell ref="D9:E9"/>
    <mergeCell ref="F19:G19"/>
    <mergeCell ref="F9:G9"/>
    <mergeCell ref="D11:E11"/>
    <mergeCell ref="D17:E17"/>
    <mergeCell ref="H26:I26"/>
    <mergeCell ref="A4:C5"/>
    <mergeCell ref="A6:C6"/>
    <mergeCell ref="A26:C26"/>
    <mergeCell ref="D23:E23"/>
    <mergeCell ref="D13:E13"/>
    <mergeCell ref="D19:E19"/>
    <mergeCell ref="F7:G7"/>
    <mergeCell ref="F8:G8"/>
    <mergeCell ref="D4:E5"/>
    <mergeCell ref="D6:E6"/>
    <mergeCell ref="D7:E7"/>
    <mergeCell ref="D8:E8"/>
    <mergeCell ref="F6:G6"/>
    <mergeCell ref="B7:C7"/>
    <mergeCell ref="B8:C8"/>
    <mergeCell ref="A23:C23"/>
    <mergeCell ref="B11:C11"/>
    <mergeCell ref="A21:C21"/>
    <mergeCell ref="B18:C18"/>
    <mergeCell ref="B17:C17"/>
    <mergeCell ref="B14:C14"/>
    <mergeCell ref="A10:C10"/>
    <mergeCell ref="C38:D38"/>
    <mergeCell ref="E41:F41"/>
    <mergeCell ref="F12:G12"/>
    <mergeCell ref="E38:F38"/>
    <mergeCell ref="E37:F37"/>
    <mergeCell ref="E36:F36"/>
    <mergeCell ref="G34:H34"/>
    <mergeCell ref="G35:H35"/>
    <mergeCell ref="D24:E24"/>
    <mergeCell ref="D26:E26"/>
    <mergeCell ref="A34:B34"/>
    <mergeCell ref="A36:B36"/>
    <mergeCell ref="B46:K48"/>
    <mergeCell ref="A24:C24"/>
    <mergeCell ref="I40:J40"/>
    <mergeCell ref="I41:J41"/>
    <mergeCell ref="C36:D36"/>
    <mergeCell ref="I45:J45"/>
    <mergeCell ref="G45:H45"/>
    <mergeCell ref="J25:K25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會計決算處基金會計科賴倩婷</cp:lastModifiedBy>
  <cp:lastPrinted>2016-04-24T05:48:41Z</cp:lastPrinted>
  <dcterms:created xsi:type="dcterms:W3CDTF">2012-03-08T08:45:09Z</dcterms:created>
  <dcterms:modified xsi:type="dcterms:W3CDTF">2016-04-24T06:02:02Z</dcterms:modified>
  <cp:category/>
  <cp:version/>
  <cp:contentType/>
  <cp:contentStatus/>
</cp:coreProperties>
</file>