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20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comments1.xml><?xml version="1.0" encoding="utf-8"?>
<comments xmlns="http://schemas.openxmlformats.org/spreadsheetml/2006/main">
  <authors>
    <author>會計決算處基金會計科賴倩婷</author>
  </authors>
  <commentList>
    <comment ref="D9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查本項有調整尾差+0.01</t>
        </r>
      </text>
    </comment>
    <comment ref="F16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不足0.01者以"-"顯示。為使數值"0"顯示為"-"，暫刪除公式</t>
        </r>
      </text>
    </comment>
  </commentList>
</comments>
</file>

<file path=xl/comments2.xml><?xml version="1.0" encoding="utf-8"?>
<comments xmlns="http://schemas.openxmlformats.org/spreadsheetml/2006/main">
  <authors>
    <author>會計決算處基金會計科賴倩婷</author>
  </authors>
  <commentList>
    <comment ref="E36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不足0.01者以"-"顯示。為使數值"0"顯示為"-"，暫刪除公式</t>
        </r>
      </text>
    </comment>
  </commentList>
</comments>
</file>

<file path=xl/sharedStrings.xml><?xml version="1.0" encoding="utf-8"?>
<sst xmlns="http://schemas.openxmlformats.org/spreadsheetml/2006/main" count="88" uniqueCount="68">
  <si>
    <t>單位：新臺幣元</t>
  </si>
  <si>
    <t>％</t>
  </si>
  <si>
    <t>金　　　　額</t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</si>
  <si>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</si>
  <si>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</si>
  <si>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</si>
  <si>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</si>
  <si>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</si>
  <si>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</si>
  <si>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</si>
  <si>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</si>
  <si>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</si>
  <si>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</si>
  <si>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</si>
  <si>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</si>
  <si>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</si>
  <si>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</si>
  <si>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</si>
  <si>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</si>
  <si>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</si>
  <si>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</si>
  <si>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</si>
  <si>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</si>
  <si>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</si>
  <si>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</si>
  <si>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</si>
  <si>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投資活動之淨現金流入（流出－）</t>
  </si>
  <si>
    <t>資　產</t>
  </si>
  <si>
    <t>合                 計</t>
  </si>
  <si>
    <t>負　債</t>
  </si>
  <si>
    <t>合 　　計</t>
  </si>
  <si>
    <t>提繳費收入</t>
  </si>
  <si>
    <t>利息收入</t>
  </si>
  <si>
    <t>投資利益</t>
  </si>
  <si>
    <t>投資損失</t>
  </si>
  <si>
    <t>各項提存</t>
  </si>
  <si>
    <t>什項支出</t>
  </si>
  <si>
    <t>積欠工資墊償基金收支餘絀決算表</t>
  </si>
  <si>
    <t>積欠工資墊償基金餘絀撥補決算表</t>
  </si>
  <si>
    <t>積欠工資墊償基金現金流量決算表</t>
  </si>
  <si>
    <t>積欠工資墊償基金平衡表</t>
  </si>
  <si>
    <t>流動資產</t>
  </si>
  <si>
    <t>固定資產</t>
  </si>
  <si>
    <t>無形資產</t>
  </si>
  <si>
    <t>其他資產</t>
  </si>
  <si>
    <t>流動負債</t>
  </si>
  <si>
    <t>累積餘絀</t>
  </si>
  <si>
    <t>什項收入</t>
  </si>
  <si>
    <t>金融資產評價損失</t>
  </si>
  <si>
    <t>公積及餘絀</t>
  </si>
  <si>
    <t xml:space="preserve">       </t>
  </si>
  <si>
    <t>本年度預算數</t>
  </si>
  <si>
    <t>本年度
預算數</t>
  </si>
  <si>
    <t>流動金融資產淨減（淨增—）</t>
  </si>
  <si>
    <t>增加長期投資</t>
  </si>
  <si>
    <t>增加固定資產</t>
  </si>
  <si>
    <t>無形資產淨減（淨增—）</t>
  </si>
  <si>
    <t>行政費用</t>
  </si>
  <si>
    <t>基金長期投資及應收款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</si>
  <si>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</si>
  <si>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</si>
  <si>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t>金額</t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</si>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</sst>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</numFmts>
  <fonts count="3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2"/>
      <name val="新細明體"/>
      <family val="1"/>
    </font>
    <font>
      <b/>
      <sz val="12"/>
      <name val="新細明體"/>
      <family val="1"/>
    </font>
    <font>
      <b/>
      <sz val="8"/>
      <name val="標楷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7" fillId="0" borderId="1" applyNumberFormat="0" applyFill="0" applyAlignment="0" applyProtection="0"/>
    <xf numFmtId="0" fontId="8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2" applyNumberFormat="0" applyAlignment="0" applyProtection="0"/>
    <xf numFmtId="0" fontId="17" fillId="2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77" fontId="26" fillId="0" borderId="12" xfId="0" applyNumberFormat="1" applyFont="1" applyBorder="1" applyAlignment="1" applyProtection="1">
      <alignment vertical="center"/>
      <protection/>
    </xf>
    <xf numFmtId="177" fontId="26" fillId="0" borderId="13" xfId="0" applyNumberFormat="1" applyFont="1" applyBorder="1" applyAlignment="1" applyProtection="1">
      <alignment vertical="center" readingOrder="2"/>
      <protection/>
    </xf>
    <xf numFmtId="177" fontId="26" fillId="0" borderId="12" xfId="0" applyNumberFormat="1" applyFont="1" applyBorder="1" applyAlignment="1" applyProtection="1">
      <alignment horizontal="right" vertical="center"/>
      <protection/>
    </xf>
    <xf numFmtId="176" fontId="26" fillId="0" borderId="13" xfId="0" applyNumberFormat="1" applyFont="1" applyBorder="1" applyAlignment="1" applyProtection="1">
      <alignment vertical="center" readingOrder="2"/>
      <protection/>
    </xf>
    <xf numFmtId="0" fontId="1" fillId="0" borderId="0" xfId="0" applyFont="1" applyAlignment="1">
      <alignment vertical="center"/>
    </xf>
    <xf numFmtId="0" fontId="27" fillId="0" borderId="14" xfId="0" applyFont="1" applyBorder="1" applyAlignment="1" applyProtection="1">
      <alignment horizontal="left" vertical="center"/>
      <protection locked="0"/>
    </xf>
    <xf numFmtId="177" fontId="28" fillId="0" borderId="15" xfId="0" applyNumberFormat="1" applyFont="1" applyBorder="1" applyAlignment="1" applyProtection="1">
      <alignment horizontal="left" vertical="center"/>
      <protection locked="0"/>
    </xf>
    <xf numFmtId="177" fontId="28" fillId="0" borderId="15" xfId="0" applyNumberFormat="1" applyFont="1" applyBorder="1" applyAlignment="1" applyProtection="1">
      <alignment horizontal="center" vertical="center"/>
      <protection/>
    </xf>
    <xf numFmtId="177" fontId="28" fillId="0" borderId="15" xfId="0" applyNumberFormat="1" applyFont="1" applyBorder="1" applyAlignment="1" applyProtection="1">
      <alignment horizontal="center" vertical="center"/>
      <protection locked="0"/>
    </xf>
    <xf numFmtId="177" fontId="28" fillId="0" borderId="15" xfId="0" applyNumberFormat="1" applyFont="1" applyBorder="1" applyAlignment="1" applyProtection="1">
      <alignment horizontal="right" vertical="center"/>
      <protection/>
    </xf>
    <xf numFmtId="176" fontId="28" fillId="0" borderId="16" xfId="0" applyNumberFormat="1" applyFont="1" applyBorder="1" applyAlignment="1" applyProtection="1">
      <alignment horizontal="right" vertical="center" readingOrder="2"/>
      <protection/>
    </xf>
    <xf numFmtId="178" fontId="28" fillId="0" borderId="16" xfId="0" applyNumberFormat="1" applyFont="1" applyBorder="1" applyAlignment="1" applyProtection="1">
      <alignment horizontal="right" vertical="center" readingOrder="2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177" fontId="26" fillId="0" borderId="15" xfId="0" applyNumberFormat="1" applyFont="1" applyBorder="1" applyAlignment="1" applyProtection="1">
      <alignment vertical="center"/>
      <protection/>
    </xf>
    <xf numFmtId="178" fontId="26" fillId="0" borderId="16" xfId="0" applyNumberFormat="1" applyFont="1" applyBorder="1" applyAlignment="1" applyProtection="1">
      <alignment horizontal="right" vertical="center" readingOrder="2"/>
      <protection/>
    </xf>
    <xf numFmtId="176" fontId="26" fillId="0" borderId="16" xfId="0" applyNumberFormat="1" applyFont="1" applyBorder="1" applyAlignment="1" applyProtection="1">
      <alignment vertical="center" readingOrder="2"/>
      <protection/>
    </xf>
    <xf numFmtId="0" fontId="22" fillId="0" borderId="0" xfId="0" applyFont="1" applyAlignment="1">
      <alignment vertical="center"/>
    </xf>
    <xf numFmtId="49" fontId="27" fillId="0" borderId="14" xfId="0" applyNumberFormat="1" applyFont="1" applyBorder="1" applyAlignment="1" applyProtection="1">
      <alignment horizontal="left" vertical="center" readingOrder="1"/>
      <protection locked="0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177" fontId="28" fillId="0" borderId="15" xfId="0" applyNumberFormat="1" applyFont="1" applyBorder="1" applyAlignment="1" applyProtection="1">
      <alignment vertical="center"/>
      <protection locked="0"/>
    </xf>
    <xf numFmtId="177" fontId="28" fillId="0" borderId="15" xfId="0" applyNumberFormat="1" applyFont="1" applyBorder="1" applyAlignment="1" applyProtection="1">
      <alignment vertical="center"/>
      <protection/>
    </xf>
    <xf numFmtId="176" fontId="28" fillId="0" borderId="16" xfId="0" applyNumberFormat="1" applyFont="1" applyBorder="1" applyAlignment="1" applyProtection="1">
      <alignment vertical="center" readingOrder="2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/>
    </xf>
    <xf numFmtId="177" fontId="26" fillId="0" borderId="14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>
      <alignment vertical="center"/>
    </xf>
    <xf numFmtId="0" fontId="7" fillId="0" borderId="17" xfId="0" applyFont="1" applyBorder="1" applyAlignment="1" applyProtection="1">
      <alignment horizontal="right"/>
      <protection/>
    </xf>
    <xf numFmtId="177" fontId="28" fillId="0" borderId="16" xfId="0" applyNumberFormat="1" applyFont="1" applyBorder="1" applyAlignment="1" applyProtection="1">
      <alignment horizontal="right" vertical="center"/>
      <protection locked="0"/>
    </xf>
    <xf numFmtId="177" fontId="28" fillId="0" borderId="14" xfId="0" applyNumberFormat="1" applyFont="1" applyBorder="1" applyAlignment="1" applyProtection="1">
      <alignment horizontal="right" vertical="center"/>
      <protection locked="0"/>
    </xf>
    <xf numFmtId="177" fontId="28" fillId="0" borderId="16" xfId="0" applyNumberFormat="1" applyFont="1" applyBorder="1" applyAlignment="1" applyProtection="1">
      <alignment horizontal="right" vertical="center"/>
      <protection/>
    </xf>
    <xf numFmtId="177" fontId="28" fillId="0" borderId="14" xfId="0" applyNumberFormat="1" applyFont="1" applyBorder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177" fontId="26" fillId="0" borderId="16" xfId="0" applyNumberFormat="1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distributed" vertical="center" indent="1"/>
      <protection locked="0"/>
    </xf>
    <xf numFmtId="0" fontId="25" fillId="0" borderId="14" xfId="0" applyFont="1" applyBorder="1" applyAlignment="1" applyProtection="1">
      <alignment horizontal="distributed" vertical="center" indent="1"/>
      <protection locked="0"/>
    </xf>
    <xf numFmtId="177" fontId="26" fillId="0" borderId="16" xfId="0" applyNumberFormat="1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177" fontId="28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77" fontId="26" fillId="0" borderId="19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7" fontId="26" fillId="0" borderId="21" xfId="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177" fontId="26" fillId="0" borderId="2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0" fontId="24" fillId="0" borderId="17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177" fontId="26" fillId="0" borderId="16" xfId="0" applyNumberFormat="1" applyFont="1" applyBorder="1" applyAlignment="1" applyProtection="1">
      <alignment horizontal="right" vertical="center"/>
      <protection locked="0"/>
    </xf>
    <xf numFmtId="177" fontId="26" fillId="0" borderId="14" xfId="0" applyNumberFormat="1" applyFont="1" applyBorder="1" applyAlignment="1" applyProtection="1">
      <alignment horizontal="right" vertical="center"/>
      <protection locked="0"/>
    </xf>
    <xf numFmtId="177" fontId="28" fillId="0" borderId="16" xfId="0" applyNumberFormat="1" applyFont="1" applyBorder="1" applyAlignment="1" applyProtection="1">
      <alignment horizontal="right" vertical="center"/>
      <protection locked="0"/>
    </xf>
    <xf numFmtId="177" fontId="28" fillId="0" borderId="14" xfId="0" applyNumberFormat="1" applyFont="1" applyBorder="1" applyAlignment="1" applyProtection="1">
      <alignment horizontal="right" vertical="center"/>
      <protection locked="0"/>
    </xf>
    <xf numFmtId="177" fontId="28" fillId="0" borderId="0" xfId="0" applyNumberFormat="1" applyFont="1" applyBorder="1" applyAlignment="1" applyProtection="1">
      <alignment horizontal="right" vertical="center"/>
      <protection locked="0"/>
    </xf>
    <xf numFmtId="177" fontId="28" fillId="0" borderId="16" xfId="0" applyNumberFormat="1" applyFont="1" applyBorder="1" applyAlignment="1" applyProtection="1">
      <alignment horizontal="right" vertical="center"/>
      <protection/>
    </xf>
    <xf numFmtId="177" fontId="28" fillId="0" borderId="14" xfId="0" applyNumberFormat="1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177" fontId="26" fillId="0" borderId="13" xfId="0" applyNumberFormat="1" applyFont="1" applyBorder="1" applyAlignment="1" applyProtection="1">
      <alignment horizontal="right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176" fontId="26" fillId="0" borderId="16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right" vertical="center"/>
      <protection/>
    </xf>
    <xf numFmtId="176" fontId="26" fillId="0" borderId="22" xfId="0" applyNumberFormat="1" applyFont="1" applyBorder="1" applyAlignment="1" applyProtection="1">
      <alignment horizontal="right" vertical="center"/>
      <protection/>
    </xf>
    <xf numFmtId="176" fontId="26" fillId="0" borderId="17" xfId="0" applyNumberFormat="1" applyFont="1" applyBorder="1" applyAlignment="1" applyProtection="1">
      <alignment horizontal="right" vertical="center"/>
      <protection/>
    </xf>
    <xf numFmtId="0" fontId="25" fillId="0" borderId="13" xfId="0" applyFont="1" applyBorder="1" applyAlignment="1" applyProtection="1">
      <alignment horizontal="distributed" vertical="center" indent="1"/>
      <protection/>
    </xf>
    <xf numFmtId="0" fontId="25" fillId="0" borderId="21" xfId="0" applyFont="1" applyBorder="1" applyAlignment="1" applyProtection="1">
      <alignment horizontal="distributed" vertical="center" indent="1"/>
      <protection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4" xfId="0" applyFont="1" applyBorder="1" applyAlignment="1" applyProtection="1">
      <alignment horizontal="left" vertical="center"/>
      <protection locked="0"/>
    </xf>
    <xf numFmtId="177" fontId="26" fillId="0" borderId="22" xfId="0" applyNumberFormat="1" applyFont="1" applyBorder="1" applyAlignment="1" applyProtection="1">
      <alignment horizontal="right" vertical="center"/>
      <protection/>
    </xf>
    <xf numFmtId="177" fontId="26" fillId="0" borderId="29" xfId="0" applyNumberFormat="1" applyFont="1" applyBorder="1" applyAlignment="1" applyProtection="1">
      <alignment horizontal="right"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29" fillId="0" borderId="29" xfId="0" applyFont="1" applyBorder="1" applyAlignment="1" applyProtection="1">
      <alignment horizontal="left" vertical="center"/>
      <protection/>
    </xf>
    <xf numFmtId="176" fontId="28" fillId="0" borderId="16" xfId="0" applyNumberFormat="1" applyFont="1" applyBorder="1" applyAlignment="1" applyProtection="1">
      <alignment horizontal="right" vertical="center"/>
      <protection/>
    </xf>
    <xf numFmtId="176" fontId="28" fillId="0" borderId="0" xfId="0" applyNumberFormat="1" applyFont="1" applyBorder="1" applyAlignment="1" applyProtection="1">
      <alignment horizontal="right" vertical="center"/>
      <protection/>
    </xf>
    <xf numFmtId="178" fontId="28" fillId="0" borderId="16" xfId="0" applyNumberFormat="1" applyFont="1" applyBorder="1" applyAlignment="1" applyProtection="1">
      <alignment horizontal="right" vertical="center" readingOrder="2"/>
      <protection/>
    </xf>
    <xf numFmtId="178" fontId="28" fillId="0" borderId="0" xfId="0" applyNumberFormat="1" applyFont="1" applyBorder="1" applyAlignment="1" applyProtection="1">
      <alignment horizontal="right" vertical="center" readingOrder="2"/>
      <protection/>
    </xf>
    <xf numFmtId="178" fontId="26" fillId="0" borderId="16" xfId="0" applyNumberFormat="1" applyFont="1" applyBorder="1" applyAlignment="1" applyProtection="1">
      <alignment horizontal="right" vertical="center" readingOrder="2"/>
      <protection/>
    </xf>
    <xf numFmtId="178" fontId="26" fillId="0" borderId="0" xfId="0" applyNumberFormat="1" applyFont="1" applyBorder="1" applyAlignment="1" applyProtection="1">
      <alignment horizontal="right" vertical="center" readingOrder="2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distributed" vertical="center" wrapText="1" indent="1"/>
      <protection/>
    </xf>
    <xf numFmtId="0" fontId="7" fillId="0" borderId="32" xfId="0" applyFont="1" applyBorder="1" applyAlignment="1" applyProtection="1">
      <alignment horizontal="distributed" vertical="center" indent="1"/>
      <protection/>
    </xf>
    <xf numFmtId="0" fontId="22" fillId="0" borderId="28" xfId="0" applyFont="1" applyBorder="1" applyAlignment="1">
      <alignment vertical="center"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7" fillId="0" borderId="33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right" vertical="center"/>
      <protection/>
    </xf>
    <xf numFmtId="176" fontId="26" fillId="0" borderId="19" xfId="0" applyNumberFormat="1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0" fontId="29" fillId="0" borderId="19" xfId="0" applyFont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176" fontId="26" fillId="0" borderId="16" xfId="0" applyNumberFormat="1" applyFont="1" applyFill="1" applyBorder="1" applyAlignment="1" applyProtection="1">
      <alignment horizontal="right" vertical="center"/>
      <protection/>
    </xf>
    <xf numFmtId="176" fontId="26" fillId="0" borderId="0" xfId="0" applyNumberFormat="1" applyFont="1" applyFill="1" applyBorder="1" applyAlignment="1" applyProtection="1">
      <alignment horizontal="right" vertical="center"/>
      <protection/>
    </xf>
    <xf numFmtId="177" fontId="26" fillId="0" borderId="16" xfId="0" applyNumberFormat="1" applyFont="1" applyFill="1" applyBorder="1" applyAlignment="1" applyProtection="1">
      <alignment horizontal="right" vertical="center"/>
      <protection locked="0"/>
    </xf>
    <xf numFmtId="177" fontId="26" fillId="0" borderId="14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" vertical="center"/>
      <protection/>
    </xf>
    <xf numFmtId="177" fontId="26" fillId="0" borderId="17" xfId="0" applyNumberFormat="1" applyFont="1" applyBorder="1" applyAlignment="1" applyProtection="1">
      <alignment horizontal="right" vertical="center"/>
      <protection/>
    </xf>
    <xf numFmtId="0" fontId="28" fillId="0" borderId="23" xfId="0" applyFont="1" applyBorder="1" applyAlignment="1" applyProtection="1">
      <alignment horizontal="left" vertical="center" wrapText="1"/>
      <protection locked="0"/>
    </xf>
    <xf numFmtId="176" fontId="26" fillId="0" borderId="16" xfId="0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>
      <alignment horizontal="right" vertical="center"/>
      <protection locked="0"/>
    </xf>
    <xf numFmtId="0" fontId="25" fillId="0" borderId="19" xfId="0" applyFont="1" applyBorder="1" applyAlignment="1" applyProtection="1">
      <alignment horizontal="distributed" vertical="center" indent="1"/>
      <protection/>
    </xf>
    <xf numFmtId="0" fontId="25" fillId="0" borderId="22" xfId="0" applyFont="1" applyBorder="1" applyAlignment="1" applyProtection="1">
      <alignment horizontal="distributed" vertical="center" indent="1"/>
      <protection/>
    </xf>
    <xf numFmtId="0" fontId="25" fillId="0" borderId="29" xfId="0" applyFont="1" applyBorder="1" applyAlignment="1" applyProtection="1">
      <alignment horizontal="distributed" vertical="center" indent="1"/>
      <protection/>
    </xf>
    <xf numFmtId="177" fontId="26" fillId="0" borderId="13" xfId="0" applyNumberFormat="1" applyFont="1" applyBorder="1" applyAlignment="1" applyProtection="1">
      <alignment vertical="center" readingOrder="2"/>
      <protection/>
    </xf>
    <xf numFmtId="177" fontId="28" fillId="0" borderId="34" xfId="0" applyNumberFormat="1" applyFont="1" applyBorder="1" applyAlignment="1" applyProtection="1">
      <alignment horizontal="center" vertical="center"/>
      <protection/>
    </xf>
    <xf numFmtId="177" fontId="26" fillId="0" borderId="34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177" fontId="26" fillId="0" borderId="36" xfId="0" applyNumberFormat="1" applyFont="1" applyBorder="1" applyAlignment="1" applyProtection="1">
      <alignment vertical="center"/>
      <protection/>
    </xf>
    <xf numFmtId="176" fontId="26" fillId="0" borderId="37" xfId="0" applyNumberFormat="1" applyFont="1" applyBorder="1" applyAlignment="1" applyProtection="1">
      <alignment vertical="center" readingOrder="2"/>
      <protection/>
    </xf>
    <xf numFmtId="0" fontId="25" fillId="0" borderId="38" xfId="0" applyFont="1" applyBorder="1" applyAlignment="1" applyProtection="1">
      <alignment horizontal="left" vertical="center"/>
      <protection locked="0"/>
    </xf>
    <xf numFmtId="0" fontId="25" fillId="0" borderId="39" xfId="0" applyFont="1" applyBorder="1" applyAlignment="1" applyProtection="1">
      <alignment horizontal="left" vertical="center"/>
      <protection locked="0"/>
    </xf>
    <xf numFmtId="177" fontId="26" fillId="0" borderId="40" xfId="0" applyNumberFormat="1" applyFont="1" applyBorder="1" applyAlignment="1" applyProtection="1">
      <alignment vertical="center"/>
      <protection/>
    </xf>
    <xf numFmtId="176" fontId="26" fillId="0" borderId="41" xfId="0" applyNumberFormat="1" applyFont="1" applyBorder="1" applyAlignment="1" applyProtection="1">
      <alignment vertical="center" readingOrder="2"/>
      <protection/>
    </xf>
    <xf numFmtId="177" fontId="28" fillId="0" borderId="42" xfId="33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20" zoomScaleSheetLayoutView="120" zoomScalePageLayoutView="0" workbookViewId="0" topLeftCell="A27">
      <selection activeCell="B23" sqref="B23"/>
    </sheetView>
  </sheetViews>
  <sheetFormatPr defaultColWidth="9.00390625" defaultRowHeight="16.5"/>
  <cols>
    <col min="1" max="1" width="1.4921875" style="1" customWidth="1"/>
    <col min="2" max="2" width="19.75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2" t="s">
        <v>37</v>
      </c>
      <c r="B1" s="62"/>
      <c r="C1" s="62"/>
      <c r="D1" s="62"/>
      <c r="E1" s="62"/>
      <c r="F1" s="62"/>
      <c r="G1" s="62"/>
      <c r="H1" s="62"/>
    </row>
    <row r="2" spans="2:8" ht="17.25" customHeight="1">
      <c r="B2" s="70"/>
      <c r="C2" s="70"/>
      <c r="D2" s="70"/>
      <c r="E2" s="70"/>
      <c r="F2" s="70"/>
      <c r="G2" s="70"/>
      <c r="H2" s="70"/>
    </row>
    <row r="3" spans="2:8" ht="20.25" thickBot="1">
      <c r="B3" s="2"/>
      <c r="C3" s="57" t="s">
        <v>59</v>
      </c>
      <c r="D3" s="57"/>
      <c r="E3" s="57"/>
      <c r="F3" s="57"/>
      <c r="G3" s="57"/>
      <c r="H3" s="57"/>
    </row>
    <row r="4" spans="1:8" ht="18.75" customHeight="1">
      <c r="A4" s="58" t="s">
        <v>7</v>
      </c>
      <c r="B4" s="59"/>
      <c r="C4" s="63" t="s">
        <v>51</v>
      </c>
      <c r="D4" s="63"/>
      <c r="E4" s="63" t="s">
        <v>9</v>
      </c>
      <c r="F4" s="63"/>
      <c r="G4" s="63" t="s">
        <v>60</v>
      </c>
      <c r="H4" s="71"/>
    </row>
    <row r="5" spans="1:8" ht="18.75" customHeight="1">
      <c r="A5" s="60"/>
      <c r="B5" s="61"/>
      <c r="C5" s="3" t="s">
        <v>61</v>
      </c>
      <c r="D5" s="4" t="s">
        <v>1</v>
      </c>
      <c r="E5" s="3" t="s">
        <v>61</v>
      </c>
      <c r="F5" s="4" t="s">
        <v>1</v>
      </c>
      <c r="G5" s="3" t="s">
        <v>61</v>
      </c>
      <c r="H5" s="5" t="s">
        <v>1</v>
      </c>
    </row>
    <row r="6" spans="1:8" ht="17.25" customHeight="1">
      <c r="A6" s="66" t="s">
        <v>14</v>
      </c>
      <c r="B6" s="67"/>
      <c r="C6" s="6">
        <f>SUM(C7:C10)</f>
        <v>767728000</v>
      </c>
      <c r="D6" s="136">
        <f aca="true" t="shared" si="0" ref="D6:D18">C6/C$6*100</f>
        <v>100</v>
      </c>
      <c r="E6" s="6">
        <f>SUM(E7:E10)</f>
        <v>929717572</v>
      </c>
      <c r="F6" s="7">
        <f aca="true" t="shared" si="1" ref="F6:F18">E6/E$6*100</f>
        <v>100</v>
      </c>
      <c r="G6" s="8">
        <f>E6-C6</f>
        <v>161989572</v>
      </c>
      <c r="H6" s="9">
        <f aca="true" t="shared" si="2" ref="H6:H18">IF(C6=0," ",ABS(G6/C6*100))</f>
        <v>21.09986505637413</v>
      </c>
    </row>
    <row r="7" spans="1:8" ht="17.25" customHeight="1">
      <c r="A7" s="10"/>
      <c r="B7" s="11" t="s">
        <v>31</v>
      </c>
      <c r="C7" s="12">
        <v>605431000</v>
      </c>
      <c r="D7" s="137">
        <f t="shared" si="0"/>
        <v>78.860091073922</v>
      </c>
      <c r="E7" s="14">
        <v>638724168</v>
      </c>
      <c r="F7" s="13">
        <f t="shared" si="1"/>
        <v>68.70088156191157</v>
      </c>
      <c r="G7" s="15">
        <f>E7-C7</f>
        <v>33293168</v>
      </c>
      <c r="H7" s="16">
        <f t="shared" si="2"/>
        <v>5.499085444914449</v>
      </c>
    </row>
    <row r="8" spans="1:8" ht="17.25" customHeight="1">
      <c r="A8" s="10"/>
      <c r="B8" s="11" t="s">
        <v>32</v>
      </c>
      <c r="C8" s="12">
        <v>89536000</v>
      </c>
      <c r="D8" s="137">
        <f t="shared" si="0"/>
        <v>11.662463789258695</v>
      </c>
      <c r="E8" s="14">
        <v>112757180</v>
      </c>
      <c r="F8" s="13">
        <f t="shared" si="1"/>
        <v>12.128111094796001</v>
      </c>
      <c r="G8" s="15">
        <f aca="true" t="shared" si="3" ref="G8:G17">E8-C8</f>
        <v>23221180</v>
      </c>
      <c r="H8" s="17">
        <f t="shared" si="2"/>
        <v>25.93502055039314</v>
      </c>
    </row>
    <row r="9" spans="1:8" ht="17.25" customHeight="1">
      <c r="A9" s="10"/>
      <c r="B9" s="11" t="s">
        <v>33</v>
      </c>
      <c r="C9" s="12">
        <v>62761000</v>
      </c>
      <c r="D9" s="137">
        <f>C9/C$6*100+0.01</f>
        <v>8.184900485588646</v>
      </c>
      <c r="E9" s="14">
        <v>174774938</v>
      </c>
      <c r="F9" s="13">
        <f t="shared" si="1"/>
        <v>18.79871299237958</v>
      </c>
      <c r="G9" s="15">
        <f t="shared" si="3"/>
        <v>112013938</v>
      </c>
      <c r="H9" s="16">
        <f t="shared" si="2"/>
        <v>178.47698092764614</v>
      </c>
    </row>
    <row r="10" spans="1:8" ht="17.25" customHeight="1">
      <c r="A10" s="10"/>
      <c r="B10" s="11" t="s">
        <v>47</v>
      </c>
      <c r="C10" s="12">
        <v>10000000</v>
      </c>
      <c r="D10" s="137">
        <f t="shared" si="0"/>
        <v>1.3025446512306442</v>
      </c>
      <c r="E10" s="14">
        <v>3461286</v>
      </c>
      <c r="F10" s="13">
        <f t="shared" si="1"/>
        <v>0.3722943509128383</v>
      </c>
      <c r="G10" s="15">
        <f t="shared" si="3"/>
        <v>-6538714</v>
      </c>
      <c r="H10" s="17">
        <f t="shared" si="2"/>
        <v>65.38714</v>
      </c>
    </row>
    <row r="11" spans="1:8" ht="17.25" customHeight="1">
      <c r="A11" s="18" t="s">
        <v>15</v>
      </c>
      <c r="B11" s="19"/>
      <c r="C11" s="20">
        <f>SUM(C12:C17)</f>
        <v>158229000</v>
      </c>
      <c r="D11" s="138">
        <f t="shared" si="0"/>
        <v>20.61003376195736</v>
      </c>
      <c r="E11" s="20">
        <f>SUM(E12:E17)</f>
        <v>182673561</v>
      </c>
      <c r="F11" s="20">
        <f t="shared" si="1"/>
        <v>19.648285296687927</v>
      </c>
      <c r="G11" s="20">
        <f>E11-C11</f>
        <v>24444561</v>
      </c>
      <c r="H11" s="21">
        <f t="shared" si="2"/>
        <v>15.448850084371385</v>
      </c>
    </row>
    <row r="12" spans="1:8" ht="17.25" customHeight="1">
      <c r="A12" s="10"/>
      <c r="B12" s="11" t="s">
        <v>34</v>
      </c>
      <c r="C12" s="12">
        <v>0</v>
      </c>
      <c r="D12" s="137">
        <f t="shared" si="0"/>
        <v>0</v>
      </c>
      <c r="E12" s="14">
        <v>40996163</v>
      </c>
      <c r="F12" s="13">
        <f t="shared" si="1"/>
        <v>4.409528682114659</v>
      </c>
      <c r="G12" s="15">
        <f t="shared" si="3"/>
        <v>40996163</v>
      </c>
      <c r="H12" s="17" t="str">
        <f>IF(C12=0," ",ABS(G12/C12*100))</f>
        <v> </v>
      </c>
    </row>
    <row r="13" spans="1:8" ht="17.25" customHeight="1" hidden="1">
      <c r="A13" s="10"/>
      <c r="B13" s="11" t="s">
        <v>48</v>
      </c>
      <c r="C13" s="12"/>
      <c r="D13" s="137">
        <f t="shared" si="0"/>
        <v>0</v>
      </c>
      <c r="E13" s="14">
        <v>0</v>
      </c>
      <c r="F13" s="13">
        <f t="shared" si="1"/>
        <v>0</v>
      </c>
      <c r="G13" s="15">
        <f t="shared" si="3"/>
        <v>0</v>
      </c>
      <c r="H13" s="17" t="str">
        <f aca="true" t="shared" si="4" ref="H13:H18">IF(C13=0," ",ABS(G13/C13*100))</f>
        <v> </v>
      </c>
    </row>
    <row r="14" spans="1:8" ht="17.25" customHeight="1">
      <c r="A14" s="10"/>
      <c r="B14" s="11" t="s">
        <v>48</v>
      </c>
      <c r="C14" s="12"/>
      <c r="D14" s="137">
        <f t="shared" si="0"/>
        <v>0</v>
      </c>
      <c r="E14" s="14">
        <v>91004778</v>
      </c>
      <c r="F14" s="13">
        <f t="shared" si="1"/>
        <v>9.788432610156152</v>
      </c>
      <c r="G14" s="15">
        <f>E14-C14</f>
        <v>91004778</v>
      </c>
      <c r="H14" s="17" t="str">
        <f t="shared" si="4"/>
        <v> </v>
      </c>
    </row>
    <row r="15" spans="1:8" ht="17.25" customHeight="1">
      <c r="A15" s="10"/>
      <c r="B15" s="11" t="s">
        <v>35</v>
      </c>
      <c r="C15" s="12">
        <v>121025000</v>
      </c>
      <c r="D15" s="137">
        <f t="shared" si="0"/>
        <v>15.764046641518872</v>
      </c>
      <c r="E15" s="14">
        <v>17703687</v>
      </c>
      <c r="F15" s="13">
        <f t="shared" si="1"/>
        <v>1.9042005371497916</v>
      </c>
      <c r="G15" s="15">
        <f t="shared" si="3"/>
        <v>-103321313</v>
      </c>
      <c r="H15" s="17">
        <f t="shared" si="4"/>
        <v>85.37187605866556</v>
      </c>
    </row>
    <row r="16" spans="1:8" ht="17.25" customHeight="1">
      <c r="A16" s="10"/>
      <c r="B16" s="11" t="s">
        <v>36</v>
      </c>
      <c r="C16" s="12">
        <v>60000</v>
      </c>
      <c r="D16" s="137">
        <f t="shared" si="0"/>
        <v>0.007815267907383865</v>
      </c>
      <c r="E16" s="14">
        <v>5592</v>
      </c>
      <c r="F16" s="147" t="s">
        <v>67</v>
      </c>
      <c r="G16" s="15">
        <f t="shared" si="3"/>
        <v>-54408</v>
      </c>
      <c r="H16" s="17">
        <f t="shared" si="4"/>
        <v>90.68</v>
      </c>
    </row>
    <row r="17" spans="1:8" ht="17.25" customHeight="1">
      <c r="A17" s="10"/>
      <c r="B17" s="11" t="s">
        <v>57</v>
      </c>
      <c r="C17" s="12">
        <v>37144000</v>
      </c>
      <c r="D17" s="137">
        <f t="shared" si="0"/>
        <v>4.838171852531105</v>
      </c>
      <c r="E17" s="14">
        <v>32963341</v>
      </c>
      <c r="F17" s="13">
        <f t="shared" si="1"/>
        <v>3.5455219942858087</v>
      </c>
      <c r="G17" s="15">
        <f t="shared" si="3"/>
        <v>-4180659</v>
      </c>
      <c r="H17" s="17">
        <f t="shared" si="4"/>
        <v>11.2552740684902</v>
      </c>
    </row>
    <row r="18" spans="1:8" ht="17.25" customHeight="1">
      <c r="A18" s="139" t="s">
        <v>22</v>
      </c>
      <c r="B18" s="140"/>
      <c r="C18" s="141">
        <f>C6-C11</f>
        <v>609499000</v>
      </c>
      <c r="D18" s="141">
        <f t="shared" si="0"/>
        <v>79.38996623804265</v>
      </c>
      <c r="E18" s="141">
        <f>E6-E11</f>
        <v>747044011</v>
      </c>
      <c r="F18" s="141">
        <f t="shared" si="1"/>
        <v>80.35171470331207</v>
      </c>
      <c r="G18" s="141">
        <f>E18-C18</f>
        <v>137545011</v>
      </c>
      <c r="H18" s="142">
        <f t="shared" si="4"/>
        <v>22.566896910413305</v>
      </c>
    </row>
    <row r="19" spans="1:8" ht="17.25" customHeight="1" thickBot="1">
      <c r="A19" s="143"/>
      <c r="B19" s="144"/>
      <c r="C19" s="145"/>
      <c r="D19" s="145"/>
      <c r="E19" s="145"/>
      <c r="F19" s="145"/>
      <c r="G19" s="145"/>
      <c r="H19" s="146"/>
    </row>
    <row r="20" spans="2:8" ht="15.75" customHeight="1">
      <c r="B20" s="64"/>
      <c r="C20" s="64"/>
      <c r="D20" s="64"/>
      <c r="E20" s="64"/>
      <c r="F20" s="64"/>
      <c r="G20" s="64"/>
      <c r="H20" s="64"/>
    </row>
    <row r="21" spans="2:8" ht="15.75" customHeight="1">
      <c r="B21" s="65"/>
      <c r="C21" s="65"/>
      <c r="D21" s="65"/>
      <c r="E21" s="65"/>
      <c r="F21" s="65"/>
      <c r="G21" s="65"/>
      <c r="H21" s="65"/>
    </row>
    <row r="22" ht="15.75" customHeight="1"/>
    <row r="23" ht="15.75" customHeight="1"/>
    <row r="24" spans="1:8" ht="27" customHeight="1">
      <c r="A24" s="62" t="s">
        <v>38</v>
      </c>
      <c r="B24" s="62"/>
      <c r="C24" s="62"/>
      <c r="D24" s="62"/>
      <c r="E24" s="62"/>
      <c r="F24" s="62"/>
      <c r="G24" s="62"/>
      <c r="H24" s="62"/>
    </row>
    <row r="25" spans="2:8" ht="17.25" customHeight="1">
      <c r="B25" s="70"/>
      <c r="C25" s="70"/>
      <c r="D25" s="70"/>
      <c r="E25" s="70"/>
      <c r="F25" s="70"/>
      <c r="G25" s="70"/>
      <c r="H25" s="70"/>
    </row>
    <row r="26" spans="2:8" ht="20.25" thickBot="1">
      <c r="B26" s="2"/>
      <c r="C26" s="57" t="s">
        <v>62</v>
      </c>
      <c r="D26" s="57"/>
      <c r="E26" s="57"/>
      <c r="F26" s="57"/>
      <c r="G26" s="57"/>
      <c r="H26" s="57"/>
    </row>
    <row r="27" spans="1:8" ht="18.75" customHeight="1">
      <c r="A27" s="58" t="s">
        <v>8</v>
      </c>
      <c r="B27" s="59"/>
      <c r="C27" s="63" t="s">
        <v>51</v>
      </c>
      <c r="D27" s="63"/>
      <c r="E27" s="63" t="s">
        <v>9</v>
      </c>
      <c r="F27" s="63"/>
      <c r="G27" s="63" t="s">
        <v>60</v>
      </c>
      <c r="H27" s="71"/>
    </row>
    <row r="28" spans="1:8" ht="18.75" customHeight="1">
      <c r="A28" s="60"/>
      <c r="B28" s="61"/>
      <c r="C28" s="3" t="s">
        <v>61</v>
      </c>
      <c r="D28" s="4" t="s">
        <v>1</v>
      </c>
      <c r="E28" s="3" t="s">
        <v>61</v>
      </c>
      <c r="F28" s="4" t="s">
        <v>1</v>
      </c>
      <c r="G28" s="3" t="s">
        <v>61</v>
      </c>
      <c r="H28" s="5" t="s">
        <v>1</v>
      </c>
    </row>
    <row r="29" spans="1:8" ht="16.5" customHeight="1">
      <c r="A29" s="66" t="s">
        <v>10</v>
      </c>
      <c r="B29" s="67"/>
      <c r="C29" s="6">
        <f>SUM(C30:C31)</f>
        <v>10884401000</v>
      </c>
      <c r="D29" s="7">
        <f>C29/$C$29*100</f>
        <v>100</v>
      </c>
      <c r="E29" s="6">
        <f>SUM(E30:E31)</f>
        <v>11268673879</v>
      </c>
      <c r="F29" s="7">
        <f>E29/$E$29*100</f>
        <v>100</v>
      </c>
      <c r="G29" s="6">
        <f>E29-C29</f>
        <v>384272879</v>
      </c>
      <c r="H29" s="9">
        <f>IF(C29=0," ",ABS(G29/C29*100))</f>
        <v>3.5304917468586465</v>
      </c>
    </row>
    <row r="30" spans="1:9" ht="16.5" customHeight="1">
      <c r="A30" s="23"/>
      <c r="B30" s="24" t="s">
        <v>16</v>
      </c>
      <c r="C30" s="12">
        <v>609499000</v>
      </c>
      <c r="D30" s="13">
        <f>C30/$C$29*100</f>
        <v>5.5997477490952425</v>
      </c>
      <c r="E30" s="14">
        <v>747044011</v>
      </c>
      <c r="F30" s="13">
        <f>E30/$E$29*100</f>
        <v>6.629387086906218</v>
      </c>
      <c r="G30" s="13">
        <f>E30-C30</f>
        <v>137545011</v>
      </c>
      <c r="H30" s="16">
        <f>IF(C30=0," ",ABS(G30/C30*100))</f>
        <v>22.566896910413305</v>
      </c>
      <c r="I30" s="25"/>
    </row>
    <row r="31" spans="1:8" ht="16.5" customHeight="1">
      <c r="A31" s="23"/>
      <c r="B31" s="11" t="s">
        <v>17</v>
      </c>
      <c r="C31" s="12">
        <v>10274902000</v>
      </c>
      <c r="D31" s="13">
        <f>C31/$C$29*100</f>
        <v>94.40025225090476</v>
      </c>
      <c r="E31" s="14">
        <v>10521629868</v>
      </c>
      <c r="F31" s="13">
        <f>E31/$E$29*100</f>
        <v>93.3706129130938</v>
      </c>
      <c r="G31" s="13">
        <f>E31-C31</f>
        <v>246727868</v>
      </c>
      <c r="H31" s="16">
        <f>IF(C31=0," ",ABS(G31/C31*100))</f>
        <v>2.4012673600195895</v>
      </c>
    </row>
    <row r="32" spans="1:8" ht="16.5" customHeight="1">
      <c r="A32" s="68" t="s">
        <v>11</v>
      </c>
      <c r="B32" s="69"/>
      <c r="C32" s="20">
        <v>0</v>
      </c>
      <c r="D32" s="20">
        <f>C32/$C$29*100</f>
        <v>0</v>
      </c>
      <c r="E32" s="20">
        <v>0</v>
      </c>
      <c r="F32" s="20">
        <f>E32/$E$29*100</f>
        <v>0</v>
      </c>
      <c r="G32" s="13">
        <f>E32-C32</f>
        <v>0</v>
      </c>
      <c r="H32" s="22" t="str">
        <f>IF(C32=0," ",ABS(G32/C32*100))</f>
        <v> </v>
      </c>
    </row>
    <row r="33" spans="1:8" ht="16.5" customHeight="1">
      <c r="A33" s="68" t="s">
        <v>12</v>
      </c>
      <c r="B33" s="69"/>
      <c r="C33" s="20">
        <f>C29-C32</f>
        <v>10884401000</v>
      </c>
      <c r="D33" s="20">
        <f>C33/$C$29*100</f>
        <v>100</v>
      </c>
      <c r="E33" s="20">
        <f>E29-E32</f>
        <v>11268673879</v>
      </c>
      <c r="F33" s="20">
        <f>E33/$E$29*100</f>
        <v>100</v>
      </c>
      <c r="G33" s="20">
        <f>E33-C33</f>
        <v>384272879</v>
      </c>
      <c r="H33" s="22">
        <f>IF(C33=0," ",ABS(G33/C33*100))</f>
        <v>3.5304917468586465</v>
      </c>
    </row>
    <row r="34" spans="1:8" ht="16.5" customHeight="1">
      <c r="A34" s="26"/>
      <c r="B34" s="11"/>
      <c r="C34" s="12"/>
      <c r="D34" s="13">
        <v>0</v>
      </c>
      <c r="E34" s="14"/>
      <c r="F34" s="13">
        <v>0</v>
      </c>
      <c r="G34" s="13">
        <v>0</v>
      </c>
      <c r="H34" s="16">
        <v>0</v>
      </c>
    </row>
    <row r="35" spans="1:8" ht="16.5" customHeight="1">
      <c r="A35" s="26"/>
      <c r="B35" s="11"/>
      <c r="C35" s="12"/>
      <c r="D35" s="13">
        <v>0</v>
      </c>
      <c r="E35" s="14"/>
      <c r="F35" s="13">
        <v>0</v>
      </c>
      <c r="G35" s="13">
        <v>0</v>
      </c>
      <c r="H35" s="16">
        <v>0</v>
      </c>
    </row>
    <row r="36" spans="1:8" ht="16.5" customHeight="1">
      <c r="A36" s="68"/>
      <c r="B36" s="69"/>
      <c r="C36" s="20"/>
      <c r="D36" s="20"/>
      <c r="E36" s="20"/>
      <c r="F36" s="20"/>
      <c r="G36" s="20"/>
      <c r="H36" s="22"/>
    </row>
    <row r="37" spans="1:8" ht="16.5" customHeight="1">
      <c r="A37" s="68"/>
      <c r="B37" s="69"/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2">
        <v>0</v>
      </c>
    </row>
    <row r="38" spans="1:8" ht="16.5" customHeight="1">
      <c r="A38" s="27"/>
      <c r="B38" s="11"/>
      <c r="C38" s="28"/>
      <c r="D38" s="29">
        <v>0</v>
      </c>
      <c r="E38" s="28"/>
      <c r="F38" s="29">
        <v>0</v>
      </c>
      <c r="G38" s="29">
        <v>0</v>
      </c>
      <c r="H38" s="30">
        <v>0</v>
      </c>
    </row>
    <row r="39" spans="1:8" ht="16.5" customHeight="1">
      <c r="A39" s="27"/>
      <c r="B39" s="11"/>
      <c r="C39" s="28"/>
      <c r="D39" s="29">
        <v>0</v>
      </c>
      <c r="E39" s="28"/>
      <c r="F39" s="29">
        <v>0</v>
      </c>
      <c r="G39" s="29">
        <v>0</v>
      </c>
      <c r="H39" s="30">
        <v>0</v>
      </c>
    </row>
    <row r="40" spans="1:8" ht="16.5" customHeight="1">
      <c r="A40" s="68"/>
      <c r="B40" s="69"/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2">
        <v>0</v>
      </c>
    </row>
    <row r="41" spans="1:8" s="32" customFormat="1" ht="16.5" customHeight="1">
      <c r="A41" s="31"/>
      <c r="B41" s="11"/>
      <c r="C41" s="12"/>
      <c r="D41" s="13">
        <v>0</v>
      </c>
      <c r="E41" s="14"/>
      <c r="F41" s="13">
        <v>0</v>
      </c>
      <c r="G41" s="13">
        <v>0</v>
      </c>
      <c r="H41" s="16">
        <v>0</v>
      </c>
    </row>
    <row r="42" spans="1:8" ht="16.5" customHeight="1">
      <c r="A42" s="23"/>
      <c r="B42" s="11"/>
      <c r="C42" s="12"/>
      <c r="D42" s="13">
        <v>0</v>
      </c>
      <c r="E42" s="14"/>
      <c r="F42" s="13">
        <v>0</v>
      </c>
      <c r="G42" s="13">
        <v>0</v>
      </c>
      <c r="H42" s="16">
        <v>0</v>
      </c>
    </row>
    <row r="43" spans="1:8" ht="16.5" customHeight="1">
      <c r="A43" s="23"/>
      <c r="B43" s="11"/>
      <c r="C43" s="12"/>
      <c r="D43" s="13">
        <v>0</v>
      </c>
      <c r="E43" s="14"/>
      <c r="F43" s="13">
        <v>0</v>
      </c>
      <c r="G43" s="13">
        <v>0</v>
      </c>
      <c r="H43" s="16">
        <v>0</v>
      </c>
    </row>
    <row r="44" spans="1:8" ht="20.25" customHeight="1" thickBot="1">
      <c r="A44" s="143"/>
      <c r="B44" s="144"/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6">
        <v>0</v>
      </c>
    </row>
    <row r="45" spans="2:8" ht="15.75">
      <c r="B45" s="65"/>
      <c r="C45" s="65"/>
      <c r="D45" s="65"/>
      <c r="E45" s="65"/>
      <c r="F45" s="65"/>
      <c r="G45" s="65"/>
      <c r="H45" s="65"/>
    </row>
  </sheetData>
  <sheetProtection/>
  <mergeCells count="27">
    <mergeCell ref="B45:H45"/>
    <mergeCell ref="A1:H1"/>
    <mergeCell ref="C27:D27"/>
    <mergeCell ref="B25:H25"/>
    <mergeCell ref="G4:H4"/>
    <mergeCell ref="B2:H2"/>
    <mergeCell ref="C26:H26"/>
    <mergeCell ref="E27:F27"/>
    <mergeCell ref="G27:H27"/>
    <mergeCell ref="A29:B29"/>
    <mergeCell ref="A32:B32"/>
    <mergeCell ref="A18:B18"/>
    <mergeCell ref="A37:B37"/>
    <mergeCell ref="A40:B40"/>
    <mergeCell ref="A36:B36"/>
    <mergeCell ref="A33:B33"/>
    <mergeCell ref="A19:B19"/>
    <mergeCell ref="A44:B44"/>
    <mergeCell ref="C3:H3"/>
    <mergeCell ref="A4:B5"/>
    <mergeCell ref="A27:B28"/>
    <mergeCell ref="A24:H24"/>
    <mergeCell ref="C4:D4"/>
    <mergeCell ref="E4:F4"/>
    <mergeCell ref="B20:H20"/>
    <mergeCell ref="B21:H21"/>
    <mergeCell ref="A6:B6"/>
  </mergeCells>
  <dataValidations count="1">
    <dataValidation type="decimal" operator="greaterThanOrEqual" allowBlank="1" showInputMessage="1" showErrorMessage="1" sqref="C6:E17 F6:F15 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9">
      <selection activeCell="B49" sqref="B49"/>
    </sheetView>
  </sheetViews>
  <sheetFormatPr defaultColWidth="9.00390625" defaultRowHeight="16.5"/>
  <cols>
    <col min="1" max="1" width="0.875" style="1" customWidth="1"/>
    <col min="2" max="2" width="26.75390625" style="1" customWidth="1"/>
    <col min="3" max="3" width="2.00390625" style="1" customWidth="1"/>
    <col min="4" max="4" width="13.25390625" style="1" customWidth="1"/>
    <col min="5" max="5" width="3.75390625" style="1" customWidth="1"/>
    <col min="6" max="6" width="3.50390625" style="1" customWidth="1"/>
    <col min="7" max="7" width="14.00390625" style="1" customWidth="1"/>
    <col min="8" max="8" width="2.75390625" style="1" customWidth="1"/>
    <col min="9" max="9" width="12.75390625" style="1" customWidth="1"/>
    <col min="10" max="10" width="2.75390625" style="1" customWidth="1"/>
    <col min="11" max="11" width="8.0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2" t="s">
        <v>39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7.25" customHeight="1"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2:11" ht="20.25" thickBot="1">
      <c r="B3" s="2"/>
      <c r="C3" s="57" t="s">
        <v>63</v>
      </c>
      <c r="D3" s="57"/>
      <c r="E3" s="57"/>
      <c r="F3" s="57"/>
      <c r="G3" s="57"/>
      <c r="H3" s="57"/>
      <c r="I3" s="36" t="s">
        <v>0</v>
      </c>
      <c r="J3" s="36"/>
      <c r="K3" s="36"/>
    </row>
    <row r="4" spans="1:11" ht="18.75" customHeight="1">
      <c r="A4" s="58" t="s">
        <v>8</v>
      </c>
      <c r="B4" s="58"/>
      <c r="C4" s="59"/>
      <c r="D4" s="109" t="s">
        <v>52</v>
      </c>
      <c r="E4" s="59"/>
      <c r="F4" s="109" t="s">
        <v>13</v>
      </c>
      <c r="G4" s="59"/>
      <c r="H4" s="71" t="s">
        <v>60</v>
      </c>
      <c r="I4" s="111"/>
      <c r="J4" s="111"/>
      <c r="K4" s="111"/>
    </row>
    <row r="5" spans="1:11" ht="18.75" customHeight="1">
      <c r="A5" s="60"/>
      <c r="B5" s="60"/>
      <c r="C5" s="61"/>
      <c r="D5" s="110"/>
      <c r="E5" s="61"/>
      <c r="F5" s="110"/>
      <c r="G5" s="61"/>
      <c r="H5" s="112" t="s">
        <v>64</v>
      </c>
      <c r="I5" s="113"/>
      <c r="J5" s="107" t="s">
        <v>1</v>
      </c>
      <c r="K5" s="108"/>
    </row>
    <row r="6" spans="1:11" ht="14.25" customHeight="1">
      <c r="A6" s="118" t="s">
        <v>21</v>
      </c>
      <c r="B6" s="118"/>
      <c r="C6" s="119"/>
      <c r="D6" s="82"/>
      <c r="E6" s="53"/>
      <c r="F6" s="82"/>
      <c r="G6" s="53"/>
      <c r="H6" s="82"/>
      <c r="I6" s="53"/>
      <c r="J6" s="114"/>
      <c r="K6" s="115"/>
    </row>
    <row r="7" spans="1:11" ht="14.25" customHeight="1">
      <c r="A7" s="33"/>
      <c r="B7" s="120" t="s">
        <v>22</v>
      </c>
      <c r="C7" s="121"/>
      <c r="D7" s="74">
        <v>609499000</v>
      </c>
      <c r="E7" s="75"/>
      <c r="F7" s="74">
        <v>747044011</v>
      </c>
      <c r="G7" s="75"/>
      <c r="H7" s="77">
        <f>F7-D7</f>
        <v>137545011</v>
      </c>
      <c r="I7" s="78"/>
      <c r="J7" s="101">
        <f>IF(D7=0," ",ABS(H7/D7*100))</f>
        <v>22.566896910413305</v>
      </c>
      <c r="K7" s="102">
        <f>ABS(J7/F7*100)</f>
        <v>3.020825624477606E-06</v>
      </c>
    </row>
    <row r="8" spans="1:11" ht="14.25" customHeight="1">
      <c r="A8" s="33"/>
      <c r="B8" s="120" t="s">
        <v>23</v>
      </c>
      <c r="C8" s="121"/>
      <c r="D8" s="74">
        <v>554000</v>
      </c>
      <c r="E8" s="75"/>
      <c r="F8" s="74">
        <v>5420342</v>
      </c>
      <c r="G8" s="75"/>
      <c r="H8" s="77">
        <f>F8-D8</f>
        <v>4866342</v>
      </c>
      <c r="I8" s="78"/>
      <c r="J8" s="101">
        <f>IF(D8=0," ",ABS(H8/D8*100))</f>
        <v>878.401083032491</v>
      </c>
      <c r="K8" s="102">
        <f>ABS(J8/F8*100)</f>
        <v>0.01620563947869878</v>
      </c>
    </row>
    <row r="9" spans="1:11" ht="14.25" customHeight="1">
      <c r="A9" s="33"/>
      <c r="B9" s="33" t="s">
        <v>24</v>
      </c>
      <c r="C9" s="41"/>
      <c r="D9" s="46">
        <f>SUM(D7:E8)</f>
        <v>610053000</v>
      </c>
      <c r="E9" s="34"/>
      <c r="F9" s="46">
        <f>SUM(F7:G8)</f>
        <v>752464353</v>
      </c>
      <c r="G9" s="34"/>
      <c r="H9" s="46">
        <f>F9-D9</f>
        <v>142411353</v>
      </c>
      <c r="I9" s="34"/>
      <c r="J9" s="87">
        <f>IF(D9=0," ",ABS(H9/D9*100))</f>
        <v>23.344095185172435</v>
      </c>
      <c r="K9" s="88">
        <f>ABS(J9/F9*100)</f>
        <v>3.1023523030827793E-06</v>
      </c>
    </row>
    <row r="10" spans="1:11" ht="14.25" customHeight="1">
      <c r="A10" s="85" t="s">
        <v>25</v>
      </c>
      <c r="B10" s="85"/>
      <c r="C10" s="86"/>
      <c r="D10" s="46"/>
      <c r="E10" s="34"/>
      <c r="F10" s="46"/>
      <c r="G10" s="34"/>
      <c r="H10" s="46"/>
      <c r="I10" s="34"/>
      <c r="J10" s="87"/>
      <c r="K10" s="88"/>
    </row>
    <row r="11" spans="1:11" ht="14.25" customHeight="1">
      <c r="A11" s="33"/>
      <c r="B11" s="95" t="s">
        <v>53</v>
      </c>
      <c r="C11" s="96"/>
      <c r="D11" s="74">
        <v>-64000000</v>
      </c>
      <c r="E11" s="35"/>
      <c r="F11" s="74">
        <v>249407625</v>
      </c>
      <c r="G11" s="75"/>
      <c r="H11" s="77">
        <f aca="true" t="shared" si="0" ref="H11:H18">F11-D11</f>
        <v>313407625</v>
      </c>
      <c r="I11" s="78"/>
      <c r="J11" s="103">
        <f aca="true" t="shared" si="1" ref="J11:J18">IF(D11=0," ",ABS(H11/D11*100))</f>
        <v>489.6994140625</v>
      </c>
      <c r="K11" s="104">
        <f aca="true" t="shared" si="2" ref="K11:K18">ABS(J11/F11*100)</f>
        <v>0.00019634500511461907</v>
      </c>
    </row>
    <row r="12" spans="1:11" ht="14.25" customHeight="1">
      <c r="A12" s="33"/>
      <c r="B12" s="116" t="s">
        <v>56</v>
      </c>
      <c r="C12" s="117"/>
      <c r="D12" s="74">
        <v>-2271000</v>
      </c>
      <c r="E12" s="75"/>
      <c r="F12" s="74">
        <v>-2181296</v>
      </c>
      <c r="G12" s="75"/>
      <c r="H12" s="77">
        <f>F12-D12</f>
        <v>89704</v>
      </c>
      <c r="I12" s="78"/>
      <c r="J12" s="103">
        <f t="shared" si="1"/>
        <v>3.949977983267283</v>
      </c>
      <c r="K12" s="104">
        <f t="shared" si="2"/>
        <v>0.0001810839970030332</v>
      </c>
    </row>
    <row r="13" spans="1:11" ht="14.25" customHeight="1">
      <c r="A13" s="33"/>
      <c r="B13" s="116" t="s">
        <v>54</v>
      </c>
      <c r="C13" s="117"/>
      <c r="D13" s="74">
        <v>-56000000</v>
      </c>
      <c r="E13" s="75"/>
      <c r="F13" s="74">
        <v>-450000000</v>
      </c>
      <c r="G13" s="75"/>
      <c r="H13" s="77">
        <f t="shared" si="0"/>
        <v>-394000000</v>
      </c>
      <c r="I13" s="78"/>
      <c r="J13" s="103">
        <f t="shared" si="1"/>
        <v>703.5714285714286</v>
      </c>
      <c r="K13" s="104">
        <f t="shared" si="2"/>
        <v>0.00015634920634920635</v>
      </c>
    </row>
    <row r="14" spans="1:11" ht="14.25" customHeight="1">
      <c r="A14" s="33"/>
      <c r="B14" s="116" t="s">
        <v>55</v>
      </c>
      <c r="C14" s="117"/>
      <c r="D14" s="74">
        <v>-92000</v>
      </c>
      <c r="E14" s="75"/>
      <c r="F14" s="74">
        <v>-90843</v>
      </c>
      <c r="G14" s="75"/>
      <c r="H14" s="77">
        <f>F14-D14</f>
        <v>1157</v>
      </c>
      <c r="I14" s="78"/>
      <c r="J14" s="103">
        <f t="shared" si="1"/>
        <v>1.257608695652174</v>
      </c>
      <c r="K14" s="104">
        <f t="shared" si="2"/>
        <v>0.0013843760065741708</v>
      </c>
    </row>
    <row r="15" spans="1:11" ht="13.5" customHeight="1">
      <c r="A15" s="33"/>
      <c r="B15" s="33" t="s">
        <v>26</v>
      </c>
      <c r="C15" s="41"/>
      <c r="D15" s="46">
        <f>SUM(D11:E14)</f>
        <v>-122363000</v>
      </c>
      <c r="E15" s="34"/>
      <c r="F15" s="46">
        <f>SUM(F10:G14)</f>
        <v>-202864514</v>
      </c>
      <c r="G15" s="34"/>
      <c r="H15" s="46">
        <f t="shared" si="0"/>
        <v>-80501514</v>
      </c>
      <c r="I15" s="34"/>
      <c r="J15" s="105">
        <f t="shared" si="1"/>
        <v>65.78909801165385</v>
      </c>
      <c r="K15" s="106">
        <f t="shared" si="2"/>
        <v>3.243006709968696E-05</v>
      </c>
    </row>
    <row r="16" spans="1:11" ht="14.25" customHeight="1">
      <c r="A16" s="85" t="s">
        <v>18</v>
      </c>
      <c r="B16" s="85"/>
      <c r="C16" s="86"/>
      <c r="D16" s="46">
        <f>D9+D15</f>
        <v>487690000</v>
      </c>
      <c r="E16" s="34"/>
      <c r="F16" s="46">
        <f>F9+F15</f>
        <v>549599839</v>
      </c>
      <c r="G16" s="34"/>
      <c r="H16" s="46">
        <f t="shared" si="0"/>
        <v>61909839</v>
      </c>
      <c r="I16" s="34"/>
      <c r="J16" s="122">
        <f t="shared" si="1"/>
        <v>12.69450655129283</v>
      </c>
      <c r="K16" s="123">
        <f t="shared" si="2"/>
        <v>2.309772610994675E-06</v>
      </c>
    </row>
    <row r="17" spans="1:11" ht="14.25" customHeight="1">
      <c r="A17" s="85" t="s">
        <v>19</v>
      </c>
      <c r="B17" s="85"/>
      <c r="C17" s="86"/>
      <c r="D17" s="72">
        <v>7105417000</v>
      </c>
      <c r="E17" s="73"/>
      <c r="F17" s="124">
        <v>7613991175</v>
      </c>
      <c r="G17" s="125"/>
      <c r="H17" s="46">
        <f t="shared" si="0"/>
        <v>508574175</v>
      </c>
      <c r="I17" s="34"/>
      <c r="J17" s="87">
        <f t="shared" si="1"/>
        <v>7.157555636776842</v>
      </c>
      <c r="K17" s="88">
        <f t="shared" si="2"/>
        <v>9.40053051319283E-08</v>
      </c>
    </row>
    <row r="18" spans="1:11" ht="14.25" customHeight="1">
      <c r="A18" s="85" t="s">
        <v>20</v>
      </c>
      <c r="B18" s="85"/>
      <c r="C18" s="86"/>
      <c r="D18" s="46">
        <f>D16+D17</f>
        <v>7593107000</v>
      </c>
      <c r="E18" s="34"/>
      <c r="F18" s="46">
        <f>F16+F17</f>
        <v>8163591014</v>
      </c>
      <c r="G18" s="34"/>
      <c r="H18" s="46">
        <f t="shared" si="0"/>
        <v>570484014</v>
      </c>
      <c r="I18" s="34"/>
      <c r="J18" s="87">
        <f t="shared" si="1"/>
        <v>7.513182864405836</v>
      </c>
      <c r="K18" s="88">
        <f t="shared" si="2"/>
        <v>9.2032818051777E-08</v>
      </c>
    </row>
    <row r="19" spans="1:11" ht="14.25" customHeight="1">
      <c r="A19" s="33"/>
      <c r="B19" s="95"/>
      <c r="C19" s="96"/>
      <c r="D19" s="74"/>
      <c r="E19" s="75"/>
      <c r="F19" s="74"/>
      <c r="G19" s="75"/>
      <c r="H19" s="77">
        <v>0</v>
      </c>
      <c r="I19" s="78"/>
      <c r="J19" s="101">
        <v>0</v>
      </c>
      <c r="K19" s="102">
        <v>0</v>
      </c>
    </row>
    <row r="20" spans="1:11" ht="13.5" customHeight="1">
      <c r="A20" s="33"/>
      <c r="B20" s="95"/>
      <c r="C20" s="96"/>
      <c r="D20" s="74"/>
      <c r="E20" s="75"/>
      <c r="F20" s="74"/>
      <c r="G20" s="75"/>
      <c r="H20" s="77">
        <v>0</v>
      </c>
      <c r="I20" s="78"/>
      <c r="J20" s="101">
        <v>0</v>
      </c>
      <c r="K20" s="102">
        <v>0</v>
      </c>
    </row>
    <row r="21" spans="1:11" ht="14.25" customHeight="1">
      <c r="A21" s="33"/>
      <c r="B21" s="33"/>
      <c r="C21" s="41"/>
      <c r="D21" s="46">
        <v>0</v>
      </c>
      <c r="E21" s="34"/>
      <c r="F21" s="46">
        <v>0</v>
      </c>
      <c r="G21" s="34"/>
      <c r="H21" s="46">
        <v>0</v>
      </c>
      <c r="I21" s="34"/>
      <c r="J21" s="87">
        <v>0</v>
      </c>
      <c r="K21" s="88">
        <v>0</v>
      </c>
    </row>
    <row r="22" spans="1:11" ht="14.25" customHeight="1">
      <c r="A22" s="93"/>
      <c r="B22" s="93"/>
      <c r="C22" s="94"/>
      <c r="D22" s="72"/>
      <c r="E22" s="73"/>
      <c r="F22" s="72"/>
      <c r="G22" s="73"/>
      <c r="H22" s="72"/>
      <c r="I22" s="73"/>
      <c r="J22" s="131">
        <v>0</v>
      </c>
      <c r="K22" s="132">
        <v>0</v>
      </c>
    </row>
    <row r="23" spans="1:11" ht="14.25" customHeight="1">
      <c r="A23" s="85"/>
      <c r="B23" s="85"/>
      <c r="C23" s="86"/>
      <c r="D23" s="46"/>
      <c r="E23" s="34"/>
      <c r="F23" s="46"/>
      <c r="G23" s="34"/>
      <c r="H23" s="46"/>
      <c r="I23" s="34"/>
      <c r="J23" s="87"/>
      <c r="K23" s="88"/>
    </row>
    <row r="24" spans="1:11" ht="14.25" customHeight="1">
      <c r="A24" s="85"/>
      <c r="B24" s="85"/>
      <c r="C24" s="86"/>
      <c r="D24" s="72"/>
      <c r="E24" s="73"/>
      <c r="F24" s="72"/>
      <c r="G24" s="73"/>
      <c r="H24" s="46"/>
      <c r="I24" s="34"/>
      <c r="J24" s="87"/>
      <c r="K24" s="88"/>
    </row>
    <row r="25" spans="1:11" ht="14.25" customHeight="1" thickBot="1">
      <c r="A25" s="99"/>
      <c r="B25" s="99"/>
      <c r="C25" s="100"/>
      <c r="D25" s="97"/>
      <c r="E25" s="98"/>
      <c r="F25" s="97"/>
      <c r="G25" s="98"/>
      <c r="H25" s="97"/>
      <c r="I25" s="98"/>
      <c r="J25" s="89"/>
      <c r="K25" s="90"/>
    </row>
    <row r="26" ht="16.5"/>
    <row r="27" ht="16.5"/>
    <row r="28" ht="16.5"/>
    <row r="29" spans="2:11" ht="27" customHeight="1">
      <c r="B29" s="62" t="s">
        <v>40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17.2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3:11" ht="18" customHeight="1" thickBot="1">
      <c r="C31" s="79" t="s">
        <v>65</v>
      </c>
      <c r="D31" s="79"/>
      <c r="E31" s="79"/>
      <c r="F31" s="79"/>
      <c r="G31" s="79"/>
      <c r="H31" s="79"/>
      <c r="I31" s="36" t="s">
        <v>0</v>
      </c>
      <c r="J31" s="36"/>
      <c r="K31" s="36"/>
    </row>
    <row r="32" spans="1:11" ht="35.25" customHeight="1">
      <c r="A32" s="81" t="s">
        <v>3</v>
      </c>
      <c r="B32" s="52"/>
      <c r="C32" s="80" t="s">
        <v>4</v>
      </c>
      <c r="D32" s="52"/>
      <c r="E32" s="83" t="s">
        <v>5</v>
      </c>
      <c r="F32" s="84"/>
      <c r="G32" s="80" t="s">
        <v>6</v>
      </c>
      <c r="H32" s="52"/>
      <c r="I32" s="80" t="s">
        <v>2</v>
      </c>
      <c r="J32" s="81"/>
      <c r="K32" s="47" t="s">
        <v>5</v>
      </c>
    </row>
    <row r="33" spans="1:11" ht="19.5" customHeight="1">
      <c r="A33" s="133" t="s">
        <v>27</v>
      </c>
      <c r="B33" s="92"/>
      <c r="C33" s="82">
        <f>SUM(C34:D43)</f>
        <v>11272192372</v>
      </c>
      <c r="D33" s="53"/>
      <c r="E33" s="82">
        <f>IF(C$33&gt;0,(C33/C$33)*100,0)</f>
        <v>100</v>
      </c>
      <c r="F33" s="53">
        <f aca="true" t="shared" si="3" ref="F33:F44">IF(E$5&gt;0,(E33/E$28)*100,0)</f>
        <v>0</v>
      </c>
      <c r="G33" s="91" t="s">
        <v>29</v>
      </c>
      <c r="H33" s="92"/>
      <c r="I33" s="82">
        <f>SUM(I34:J37)</f>
        <v>3518493</v>
      </c>
      <c r="J33" s="51"/>
      <c r="K33" s="42">
        <f aca="true" t="shared" si="4" ref="K33:K44">IF(I$44&gt;0,(I33/I$44)*100,0)</f>
        <v>0.031213919030870136</v>
      </c>
    </row>
    <row r="34" spans="1:11" ht="19.5" customHeight="1">
      <c r="A34" s="54" t="s">
        <v>41</v>
      </c>
      <c r="B34" s="43"/>
      <c r="C34" s="74">
        <v>9394977023</v>
      </c>
      <c r="D34" s="75"/>
      <c r="E34" s="77">
        <f>IF(C$33&gt;0,(C34/C$33)*100,0)</f>
        <v>83.34649297094164</v>
      </c>
      <c r="F34" s="78">
        <f t="shared" si="3"/>
        <v>0</v>
      </c>
      <c r="G34" s="54" t="s">
        <v>45</v>
      </c>
      <c r="H34" s="43"/>
      <c r="I34" s="74">
        <v>3518493</v>
      </c>
      <c r="J34" s="76"/>
      <c r="K34" s="39">
        <f t="shared" si="4"/>
        <v>0.031213919030870136</v>
      </c>
    </row>
    <row r="35" spans="1:11" ht="19.5" customHeight="1">
      <c r="A35" s="54" t="s">
        <v>58</v>
      </c>
      <c r="B35" s="43"/>
      <c r="C35" s="74">
        <v>1850000000</v>
      </c>
      <c r="D35" s="75"/>
      <c r="E35" s="77">
        <f aca="true" t="shared" si="5" ref="E35:E43">IF(C$33&gt;0,(C35/C$33)*100,0)</f>
        <v>16.412069089553327</v>
      </c>
      <c r="F35" s="78">
        <f t="shared" si="3"/>
        <v>0</v>
      </c>
      <c r="G35" s="50"/>
      <c r="H35" s="50"/>
      <c r="I35" s="74"/>
      <c r="J35" s="76"/>
      <c r="K35" s="39">
        <f>IF(I$44&gt;0,(I35/I$44)*100,0)</f>
        <v>0</v>
      </c>
    </row>
    <row r="36" spans="1:11" ht="19.5" customHeight="1">
      <c r="A36" s="54" t="s">
        <v>42</v>
      </c>
      <c r="B36" s="43"/>
      <c r="C36" s="74">
        <v>285621</v>
      </c>
      <c r="D36" s="75"/>
      <c r="E36" s="77" t="s">
        <v>66</v>
      </c>
      <c r="F36" s="78">
        <f>IF(E$5&gt;0,(E36/E$28)*100,0)</f>
        <v>0</v>
      </c>
      <c r="G36" s="44"/>
      <c r="H36" s="45"/>
      <c r="I36" s="74"/>
      <c r="J36" s="76"/>
      <c r="K36" s="39">
        <f t="shared" si="4"/>
        <v>0</v>
      </c>
    </row>
    <row r="37" spans="1:11" ht="19.5" customHeight="1">
      <c r="A37" s="54" t="s">
        <v>43</v>
      </c>
      <c r="B37" s="43"/>
      <c r="C37" s="74">
        <v>4125085</v>
      </c>
      <c r="D37" s="75"/>
      <c r="E37" s="77">
        <f t="shared" si="5"/>
        <v>0.03659523244339464</v>
      </c>
      <c r="F37" s="78">
        <f t="shared" si="3"/>
        <v>0</v>
      </c>
      <c r="G37" s="44"/>
      <c r="H37" s="45"/>
      <c r="I37" s="72"/>
      <c r="J37" s="73"/>
      <c r="K37" s="39">
        <f t="shared" si="4"/>
        <v>0</v>
      </c>
    </row>
    <row r="38" spans="1:11" ht="19.5" customHeight="1">
      <c r="A38" s="54" t="s">
        <v>44</v>
      </c>
      <c r="B38" s="43"/>
      <c r="C38" s="74">
        <v>22804643</v>
      </c>
      <c r="D38" s="75"/>
      <c r="E38" s="77">
        <f t="shared" si="5"/>
        <v>0.20230885215059388</v>
      </c>
      <c r="F38" s="78">
        <f t="shared" si="3"/>
        <v>0</v>
      </c>
      <c r="G38" s="44" t="s">
        <v>49</v>
      </c>
      <c r="H38" s="45"/>
      <c r="I38" s="72">
        <f>SUM(I39)</f>
        <v>11268673879</v>
      </c>
      <c r="J38" s="73"/>
      <c r="K38" s="42">
        <f>IF(I$44&gt;0,(I38/I$44)*100,0)</f>
        <v>99.96878608096912</v>
      </c>
    </row>
    <row r="39" spans="1:11" ht="19.5" customHeight="1">
      <c r="A39" s="54"/>
      <c r="B39" s="43"/>
      <c r="C39" s="74"/>
      <c r="D39" s="75"/>
      <c r="E39" s="77">
        <f t="shared" si="5"/>
        <v>0</v>
      </c>
      <c r="F39" s="78">
        <f t="shared" si="3"/>
        <v>0</v>
      </c>
      <c r="G39" s="54" t="s">
        <v>46</v>
      </c>
      <c r="H39" s="43"/>
      <c r="I39" s="74">
        <v>11268673879</v>
      </c>
      <c r="J39" s="76"/>
      <c r="K39" s="39">
        <f t="shared" si="4"/>
        <v>99.96878608096912</v>
      </c>
    </row>
    <row r="40" spans="1:11" ht="19.5" customHeight="1">
      <c r="A40" s="54"/>
      <c r="B40" s="43"/>
      <c r="C40" s="74"/>
      <c r="D40" s="75"/>
      <c r="E40" s="77">
        <f t="shared" si="5"/>
        <v>0</v>
      </c>
      <c r="F40" s="78">
        <f t="shared" si="3"/>
        <v>0</v>
      </c>
      <c r="G40" s="54"/>
      <c r="H40" s="43"/>
      <c r="I40" s="74"/>
      <c r="J40" s="76"/>
      <c r="K40" s="39">
        <f t="shared" si="4"/>
        <v>0</v>
      </c>
    </row>
    <row r="41" spans="1:11" ht="19.5" customHeight="1">
      <c r="A41" s="48"/>
      <c r="B41" s="11"/>
      <c r="C41" s="37"/>
      <c r="D41" s="38"/>
      <c r="E41" s="39"/>
      <c r="F41" s="40"/>
      <c r="G41" s="48"/>
      <c r="H41" s="11"/>
      <c r="I41" s="37"/>
      <c r="J41" s="49"/>
      <c r="K41" s="39"/>
    </row>
    <row r="42" spans="1:11" ht="19.5" customHeight="1">
      <c r="A42" s="54"/>
      <c r="B42" s="43"/>
      <c r="C42" s="74"/>
      <c r="D42" s="75"/>
      <c r="E42" s="77">
        <f t="shared" si="5"/>
        <v>0</v>
      </c>
      <c r="F42" s="78">
        <f t="shared" si="3"/>
        <v>0</v>
      </c>
      <c r="G42" s="54"/>
      <c r="H42" s="43"/>
      <c r="I42" s="74"/>
      <c r="J42" s="76"/>
      <c r="K42" s="39">
        <f t="shared" si="4"/>
        <v>0</v>
      </c>
    </row>
    <row r="43" spans="1:11" ht="19.5" customHeight="1">
      <c r="A43" s="54"/>
      <c r="B43" s="43"/>
      <c r="C43" s="74"/>
      <c r="D43" s="75"/>
      <c r="E43" s="77">
        <f t="shared" si="5"/>
        <v>0</v>
      </c>
      <c r="F43" s="78">
        <f t="shared" si="3"/>
        <v>0</v>
      </c>
      <c r="G43" s="54"/>
      <c r="H43" s="43"/>
      <c r="I43" s="74"/>
      <c r="J43" s="76"/>
      <c r="K43" s="39">
        <f t="shared" si="4"/>
        <v>0</v>
      </c>
    </row>
    <row r="44" spans="1:12" ht="19.5" customHeight="1" thickBot="1">
      <c r="A44" s="127" t="s">
        <v>28</v>
      </c>
      <c r="B44" s="128"/>
      <c r="C44" s="97">
        <f>SUM(C34:D43)</f>
        <v>11272192372</v>
      </c>
      <c r="D44" s="98"/>
      <c r="E44" s="97">
        <f>IF(C$33&gt;0,(C44/C$33)*100,0)</f>
        <v>100</v>
      </c>
      <c r="F44" s="98">
        <f t="shared" si="3"/>
        <v>0</v>
      </c>
      <c r="G44" s="134" t="s">
        <v>30</v>
      </c>
      <c r="H44" s="135"/>
      <c r="I44" s="97">
        <f>I33+I38</f>
        <v>11272192372</v>
      </c>
      <c r="J44" s="129"/>
      <c r="K44" s="55">
        <f t="shared" si="4"/>
        <v>100</v>
      </c>
      <c r="L44" s="56"/>
    </row>
    <row r="45" spans="2:11" s="32" customFormat="1" ht="16.5" customHeight="1">
      <c r="B45" s="126" t="s">
        <v>50</v>
      </c>
      <c r="C45" s="130"/>
      <c r="D45" s="130"/>
      <c r="E45" s="130"/>
      <c r="F45" s="130"/>
      <c r="G45" s="130"/>
      <c r="H45" s="130"/>
      <c r="I45" s="130"/>
      <c r="J45" s="130"/>
      <c r="K45" s="130"/>
    </row>
    <row r="46" spans="2:11" ht="16.5" customHeight="1"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2:11" ht="16.5" customHeight="1"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</sheetData>
  <sheetProtection/>
  <mergeCells count="173">
    <mergeCell ref="I40:J40"/>
    <mergeCell ref="G44:H44"/>
    <mergeCell ref="D22:E22"/>
    <mergeCell ref="D24:E24"/>
    <mergeCell ref="D25:E25"/>
    <mergeCell ref="D23:E23"/>
    <mergeCell ref="C43:D43"/>
    <mergeCell ref="C44:D44"/>
    <mergeCell ref="C40:D40"/>
    <mergeCell ref="E39:F39"/>
    <mergeCell ref="J21:K21"/>
    <mergeCell ref="J22:K22"/>
    <mergeCell ref="A32:B32"/>
    <mergeCell ref="H22:I22"/>
    <mergeCell ref="H21:I21"/>
    <mergeCell ref="D21:E21"/>
    <mergeCell ref="J23:K23"/>
    <mergeCell ref="A24:C24"/>
    <mergeCell ref="A44:B44"/>
    <mergeCell ref="A42:B42"/>
    <mergeCell ref="B47:K47"/>
    <mergeCell ref="C42:D42"/>
    <mergeCell ref="E42:F42"/>
    <mergeCell ref="G42:H42"/>
    <mergeCell ref="I42:J42"/>
    <mergeCell ref="I44:J44"/>
    <mergeCell ref="B45:K45"/>
    <mergeCell ref="B46:K46"/>
    <mergeCell ref="A37:B37"/>
    <mergeCell ref="A38:B38"/>
    <mergeCell ref="A39:B39"/>
    <mergeCell ref="A40:B40"/>
    <mergeCell ref="E43:F43"/>
    <mergeCell ref="E44:F44"/>
    <mergeCell ref="G43:H43"/>
    <mergeCell ref="I43:J43"/>
    <mergeCell ref="A43:B43"/>
    <mergeCell ref="H20:I20"/>
    <mergeCell ref="H19:I19"/>
    <mergeCell ref="F19:G19"/>
    <mergeCell ref="H15:I15"/>
    <mergeCell ref="F15:G15"/>
    <mergeCell ref="H16:I16"/>
    <mergeCell ref="H17:I17"/>
    <mergeCell ref="H18:I18"/>
    <mergeCell ref="F18:G18"/>
    <mergeCell ref="F17:G17"/>
    <mergeCell ref="F13:G13"/>
    <mergeCell ref="F14:G14"/>
    <mergeCell ref="F10:G10"/>
    <mergeCell ref="H13:I13"/>
    <mergeCell ref="H14:I14"/>
    <mergeCell ref="F12:G12"/>
    <mergeCell ref="B12:C12"/>
    <mergeCell ref="B14:C14"/>
    <mergeCell ref="A4:C5"/>
    <mergeCell ref="A6:C6"/>
    <mergeCell ref="B7:C7"/>
    <mergeCell ref="B8:C8"/>
    <mergeCell ref="A10:C10"/>
    <mergeCell ref="B11:C11"/>
    <mergeCell ref="B13:C13"/>
    <mergeCell ref="B1:K1"/>
    <mergeCell ref="B2:K2"/>
    <mergeCell ref="C3:H3"/>
    <mergeCell ref="I3:K3"/>
    <mergeCell ref="D7:E7"/>
    <mergeCell ref="D8:E8"/>
    <mergeCell ref="H6:I6"/>
    <mergeCell ref="J7:K7"/>
    <mergeCell ref="F7:G7"/>
    <mergeCell ref="H7:I7"/>
    <mergeCell ref="J6:K6"/>
    <mergeCell ref="D6:E6"/>
    <mergeCell ref="D4:E5"/>
    <mergeCell ref="F4:G5"/>
    <mergeCell ref="F6:G6"/>
    <mergeCell ref="H4:K4"/>
    <mergeCell ref="H5:I5"/>
    <mergeCell ref="J9:K9"/>
    <mergeCell ref="J10:K10"/>
    <mergeCell ref="F8:G8"/>
    <mergeCell ref="J5:K5"/>
    <mergeCell ref="J8:K8"/>
    <mergeCell ref="H8:I8"/>
    <mergeCell ref="H9:I9"/>
    <mergeCell ref="H10:I10"/>
    <mergeCell ref="H12:I12"/>
    <mergeCell ref="H11:I11"/>
    <mergeCell ref="J11:K11"/>
    <mergeCell ref="J13:K13"/>
    <mergeCell ref="J18:K18"/>
    <mergeCell ref="J19:K19"/>
    <mergeCell ref="J16:K16"/>
    <mergeCell ref="J17:K17"/>
    <mergeCell ref="J20:K20"/>
    <mergeCell ref="J14:K14"/>
    <mergeCell ref="J15:K15"/>
    <mergeCell ref="J12:K12"/>
    <mergeCell ref="B30:K30"/>
    <mergeCell ref="C34:D34"/>
    <mergeCell ref="F25:G25"/>
    <mergeCell ref="B29:K29"/>
    <mergeCell ref="H25:I25"/>
    <mergeCell ref="A25:C25"/>
    <mergeCell ref="I34:J34"/>
    <mergeCell ref="A34:B34"/>
    <mergeCell ref="A33:B33"/>
    <mergeCell ref="A16:C16"/>
    <mergeCell ref="A22:C22"/>
    <mergeCell ref="B20:C20"/>
    <mergeCell ref="B19:C19"/>
    <mergeCell ref="A17:C17"/>
    <mergeCell ref="A18:C18"/>
    <mergeCell ref="A23:C23"/>
    <mergeCell ref="J24:K24"/>
    <mergeCell ref="J25:K25"/>
    <mergeCell ref="H24:I24"/>
    <mergeCell ref="F24:G24"/>
    <mergeCell ref="F23:G23"/>
    <mergeCell ref="H23:I23"/>
    <mergeCell ref="D14:E14"/>
    <mergeCell ref="D17:E17"/>
    <mergeCell ref="D15:E15"/>
    <mergeCell ref="D13:E13"/>
    <mergeCell ref="D18:E18"/>
    <mergeCell ref="D19:E19"/>
    <mergeCell ref="D16:E16"/>
    <mergeCell ref="F22:G22"/>
    <mergeCell ref="F16:G16"/>
    <mergeCell ref="D20:E20"/>
    <mergeCell ref="F20:G20"/>
    <mergeCell ref="F21:G21"/>
    <mergeCell ref="I39:J39"/>
    <mergeCell ref="G34:H34"/>
    <mergeCell ref="C35:D35"/>
    <mergeCell ref="I31:K31"/>
    <mergeCell ref="E32:F32"/>
    <mergeCell ref="E33:F33"/>
    <mergeCell ref="G32:H32"/>
    <mergeCell ref="G33:H33"/>
    <mergeCell ref="G36:H36"/>
    <mergeCell ref="G37:H37"/>
    <mergeCell ref="D10:E10"/>
    <mergeCell ref="D11:E11"/>
    <mergeCell ref="D12:E12"/>
    <mergeCell ref="F9:G9"/>
    <mergeCell ref="D9:E9"/>
    <mergeCell ref="F11:G11"/>
    <mergeCell ref="C39:D39"/>
    <mergeCell ref="A35:B35"/>
    <mergeCell ref="G40:H40"/>
    <mergeCell ref="E40:F40"/>
    <mergeCell ref="G38:H38"/>
    <mergeCell ref="G39:H39"/>
    <mergeCell ref="C37:D37"/>
    <mergeCell ref="A36:B36"/>
    <mergeCell ref="C31:H31"/>
    <mergeCell ref="I32:J32"/>
    <mergeCell ref="I33:J33"/>
    <mergeCell ref="E34:F34"/>
    <mergeCell ref="C32:D32"/>
    <mergeCell ref="C33:D33"/>
    <mergeCell ref="E35:F35"/>
    <mergeCell ref="E36:F36"/>
    <mergeCell ref="E37:F37"/>
    <mergeCell ref="I35:J35"/>
    <mergeCell ref="I38:J38"/>
    <mergeCell ref="C38:D38"/>
    <mergeCell ref="I36:J36"/>
    <mergeCell ref="I37:J37"/>
    <mergeCell ref="E38:F38"/>
    <mergeCell ref="C36:D36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2016-03-25T01:29:17Z</cp:lastPrinted>
  <dcterms:created xsi:type="dcterms:W3CDTF">2011-04-19T02:39:36Z</dcterms:created>
  <dcterms:modified xsi:type="dcterms:W3CDTF">2016-03-25T01:48:51Z</dcterms:modified>
  <cp:category/>
  <cp:version/>
  <cp:contentType/>
  <cp:contentStatus/>
</cp:coreProperties>
</file>