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勞工退休基金（舊制）" sheetId="1" r:id="rId1"/>
  </sheets>
  <definedNames>
    <definedName name="_xlnm.Print_Area" localSheetId="0">'勞工退休基金（舊制）'!$A$1:$J$40</definedName>
  </definedNames>
  <calcPr fullCalcOnLoad="1"/>
</workbook>
</file>

<file path=xl/sharedStrings.xml><?xml version="1.0" encoding="utf-8"?>
<sst xmlns="http://schemas.openxmlformats.org/spreadsheetml/2006/main" count="48" uniqueCount="46">
  <si>
    <t>收支餘絀結算表</t>
  </si>
  <si>
    <t>單位：新臺幣元</t>
  </si>
  <si>
    <t>科　　　　目</t>
  </si>
  <si>
    <t>％</t>
  </si>
  <si>
    <t>金　　　　額</t>
  </si>
  <si>
    <t xml:space="preserve">  總收入</t>
  </si>
  <si>
    <t xml:space="preserve">  總支出</t>
  </si>
  <si>
    <t>科　　目</t>
  </si>
  <si>
    <t>資　 　　產</t>
  </si>
  <si>
    <t>合　 　　計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</si>
  <si>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</si>
  <si>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</si>
  <si>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</si>
  <si>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</si>
  <si>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</si>
  <si>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</si>
  <si>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</si>
  <si>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</si>
  <si>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</si>
  <si>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長期投資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</si>
  <si>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</si>
  <si>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</si>
  <si>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基金及餘絀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</si>
  <si>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</si>
  <si>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</si>
  <si>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其他負債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</si>
  <si>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</si>
  <si>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勞工退休基金（舊制）</t>
  </si>
  <si>
    <t>比較增減（－）</t>
  </si>
  <si>
    <t>利息收入</t>
  </si>
  <si>
    <t>手續費收入</t>
  </si>
  <si>
    <t>投資利益</t>
  </si>
  <si>
    <t>什項收入</t>
  </si>
  <si>
    <t>手續費費用</t>
  </si>
  <si>
    <t>管理費用</t>
  </si>
  <si>
    <t>提存買賣損失</t>
  </si>
  <si>
    <t>什項費用</t>
  </si>
  <si>
    <t>金融資產評價利益</t>
  </si>
  <si>
    <t>利息費用</t>
  </si>
  <si>
    <t>金融負債評價損失</t>
  </si>
  <si>
    <t>餘絀 (－)</t>
  </si>
  <si>
    <t>兌換損失</t>
  </si>
  <si>
    <t>－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</si>
  <si>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</si>
  <si>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</si>
  <si>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)306,821,453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</si>
</sst>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</numFmts>
  <fonts count="40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6" fontId="7" fillId="0" borderId="12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right" vertical="center"/>
      <protection locked="0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85" fontId="7" fillId="0" borderId="12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27" xfId="0" applyNumberFormat="1" applyFont="1" applyBorder="1" applyAlignment="1" applyProtection="1">
      <alignment horizontal="center" vertical="center"/>
      <protection/>
    </xf>
    <xf numFmtId="176" fontId="7" fillId="0" borderId="28" xfId="0" applyNumberFormat="1" applyFont="1" applyBorder="1" applyAlignment="1" applyProtection="1">
      <alignment horizontal="center" vertical="center"/>
      <protection/>
    </xf>
    <xf numFmtId="186" fontId="7" fillId="0" borderId="27" xfId="0" applyNumberFormat="1" applyFont="1" applyBorder="1" applyAlignment="1" applyProtection="1">
      <alignment horizontal="center" vertical="center"/>
      <protection/>
    </xf>
    <xf numFmtId="186" fontId="7" fillId="0" borderId="28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76" fontId="7" fillId="0" borderId="2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186" fontId="15" fillId="0" borderId="12" xfId="0" applyNumberFormat="1" applyFont="1" applyBorder="1" applyAlignment="1" applyProtection="1">
      <alignment horizontal="center" vertical="center"/>
      <protection/>
    </xf>
    <xf numFmtId="186" fontId="15" fillId="0" borderId="13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176" fontId="39" fillId="0" borderId="12" xfId="0" applyNumberFormat="1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176" fontId="7" fillId="0" borderId="27" xfId="0" applyNumberFormat="1" applyFont="1" applyBorder="1" applyAlignment="1" applyProtection="1">
      <alignment horizontal="center" vertical="center"/>
      <protection locked="0"/>
    </xf>
    <xf numFmtId="176" fontId="7" fillId="0" borderId="28" xfId="0" applyNumberFormat="1" applyFont="1" applyBorder="1" applyAlignment="1" applyProtection="1">
      <alignment horizontal="center" vertical="center"/>
      <protection locked="0"/>
    </xf>
    <xf numFmtId="184" fontId="7" fillId="0" borderId="27" xfId="0" applyNumberFormat="1" applyFont="1" applyBorder="1" applyAlignment="1" applyProtection="1">
      <alignment horizontal="right" vertical="center"/>
      <protection/>
    </xf>
    <xf numFmtId="184" fontId="7" fillId="0" borderId="28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84" fontId="7" fillId="0" borderId="12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4" xfId="0" applyNumberFormat="1" applyFont="1" applyBorder="1" applyAlignment="1" applyProtection="1">
      <alignment horizontal="right" vertical="center"/>
      <protection/>
    </xf>
    <xf numFmtId="176" fontId="39" fillId="0" borderId="1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41" sqref="A41:J41"/>
    </sheetView>
  </sheetViews>
  <sheetFormatPr defaultColWidth="9.00390625" defaultRowHeight="16.5"/>
  <cols>
    <col min="1" max="1" width="17.125" style="0" customWidth="1"/>
    <col min="2" max="2" width="2.625" style="0" customWidth="1"/>
    <col min="3" max="3" width="12.75390625" style="0" customWidth="1"/>
    <col min="4" max="4" width="3.875" style="0" customWidth="1"/>
    <col min="5" max="5" width="4.25390625" style="0" customWidth="1"/>
    <col min="6" max="6" width="12.125" style="0" customWidth="1"/>
    <col min="7" max="7" width="4.75390625" style="0" customWidth="1"/>
    <col min="8" max="8" width="14.75390625" style="0" customWidth="1"/>
    <col min="9" max="9" width="1.4921875" style="0" customWidth="1"/>
    <col min="10" max="10" width="9.375" style="0" customWidth="1"/>
  </cols>
  <sheetData>
    <row r="1" spans="1:10" ht="27.7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7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6.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2:10" ht="17.25" thickBot="1">
      <c r="B4" s="24" t="s">
        <v>43</v>
      </c>
      <c r="C4" s="24"/>
      <c r="D4" s="24"/>
      <c r="E4" s="24"/>
      <c r="F4" s="24"/>
      <c r="G4" s="24"/>
      <c r="H4" s="25" t="s">
        <v>1</v>
      </c>
      <c r="I4" s="25"/>
      <c r="J4" s="25"/>
    </row>
    <row r="5" spans="1:10" ht="18" customHeight="1">
      <c r="A5" s="26" t="s">
        <v>2</v>
      </c>
      <c r="B5" s="27"/>
      <c r="C5" s="30" t="s">
        <v>14</v>
      </c>
      <c r="D5" s="27"/>
      <c r="E5" s="30" t="s">
        <v>15</v>
      </c>
      <c r="F5" s="27"/>
      <c r="G5" s="32" t="s">
        <v>28</v>
      </c>
      <c r="H5" s="33"/>
      <c r="I5" s="33"/>
      <c r="J5" s="33"/>
    </row>
    <row r="6" spans="1:10" ht="18" customHeight="1">
      <c r="A6" s="28"/>
      <c r="B6" s="29"/>
      <c r="C6" s="31"/>
      <c r="D6" s="29"/>
      <c r="E6" s="31"/>
      <c r="F6" s="29"/>
      <c r="G6" s="34" t="s">
        <v>16</v>
      </c>
      <c r="H6" s="35"/>
      <c r="I6" s="34" t="s">
        <v>3</v>
      </c>
      <c r="J6" s="36"/>
    </row>
    <row r="7" spans="1:10" ht="18" customHeight="1">
      <c r="A7" s="76" t="s">
        <v>5</v>
      </c>
      <c r="B7" s="77"/>
      <c r="C7" s="78">
        <f>SUM(C8:D12)</f>
        <v>19568209096</v>
      </c>
      <c r="D7" s="79"/>
      <c r="E7" s="78">
        <f>SUM(E8:F12)</f>
        <v>12694583000</v>
      </c>
      <c r="F7" s="79"/>
      <c r="G7" s="80">
        <f aca="true" t="shared" si="0" ref="G7:G12">C7-E7</f>
        <v>6873626096</v>
      </c>
      <c r="H7" s="81"/>
      <c r="I7" s="37">
        <f>IF(E7=0,0,(G7/E7)*100)</f>
        <v>54.146135371283954</v>
      </c>
      <c r="J7" s="38"/>
    </row>
    <row r="8" spans="1:10" s="8" customFormat="1" ht="18" customHeight="1">
      <c r="A8" s="16" t="s">
        <v>29</v>
      </c>
      <c r="B8" s="17"/>
      <c r="C8" s="18">
        <v>2839344677</v>
      </c>
      <c r="D8" s="13"/>
      <c r="E8" s="18">
        <v>2855873000</v>
      </c>
      <c r="F8" s="13"/>
      <c r="G8" s="19">
        <f t="shared" si="0"/>
        <v>-16528323</v>
      </c>
      <c r="H8" s="20"/>
      <c r="I8" s="74">
        <f aca="true" t="shared" si="1" ref="I7:I12">IF(E8=0,0,(G8/E8)*100)</f>
        <v>-0.5787485297840625</v>
      </c>
      <c r="J8" s="75"/>
    </row>
    <row r="9" spans="1:10" s="8" customFormat="1" ht="18" customHeight="1">
      <c r="A9" s="16" t="s">
        <v>30</v>
      </c>
      <c r="B9" s="17"/>
      <c r="C9" s="18">
        <v>76277016</v>
      </c>
      <c r="D9" s="13"/>
      <c r="E9" s="18">
        <v>0</v>
      </c>
      <c r="F9" s="13"/>
      <c r="G9" s="19">
        <f t="shared" si="0"/>
        <v>76277016</v>
      </c>
      <c r="H9" s="20"/>
      <c r="I9" s="14">
        <f t="shared" si="1"/>
        <v>0</v>
      </c>
      <c r="J9" s="15"/>
    </row>
    <row r="10" spans="1:10" s="8" customFormat="1" ht="18" customHeight="1">
      <c r="A10" s="16" t="s">
        <v>31</v>
      </c>
      <c r="B10" s="17"/>
      <c r="C10" s="18">
        <v>4926345138</v>
      </c>
      <c r="D10" s="13"/>
      <c r="E10" s="18">
        <v>9838710000</v>
      </c>
      <c r="F10" s="13"/>
      <c r="G10" s="19">
        <f t="shared" si="0"/>
        <v>-4912364862</v>
      </c>
      <c r="H10" s="20"/>
      <c r="I10" s="74">
        <f t="shared" si="1"/>
        <v>-49.92895269806713</v>
      </c>
      <c r="J10" s="75"/>
    </row>
    <row r="11" spans="1:10" s="8" customFormat="1" ht="18" customHeight="1">
      <c r="A11" s="16" t="s">
        <v>37</v>
      </c>
      <c r="B11" s="17"/>
      <c r="C11" s="18">
        <v>11685363820</v>
      </c>
      <c r="D11" s="13"/>
      <c r="E11" s="18"/>
      <c r="F11" s="13"/>
      <c r="G11" s="19">
        <f>C11-E11</f>
        <v>11685363820</v>
      </c>
      <c r="H11" s="20"/>
      <c r="I11" s="14">
        <f>IF(E11=0,0,(G11/E11)*100)</f>
        <v>0</v>
      </c>
      <c r="J11" s="15"/>
    </row>
    <row r="12" spans="1:10" s="8" customFormat="1" ht="18" customHeight="1">
      <c r="A12" s="16" t="s">
        <v>32</v>
      </c>
      <c r="B12" s="17"/>
      <c r="C12" s="18">
        <v>40878445</v>
      </c>
      <c r="D12" s="13"/>
      <c r="E12" s="18"/>
      <c r="F12" s="13"/>
      <c r="G12" s="19">
        <f t="shared" si="0"/>
        <v>40878445</v>
      </c>
      <c r="H12" s="20"/>
      <c r="I12" s="14">
        <f t="shared" si="1"/>
        <v>0</v>
      </c>
      <c r="J12" s="15"/>
    </row>
    <row r="13" spans="1:10" s="9" customFormat="1" ht="18" customHeight="1">
      <c r="A13" s="82" t="s">
        <v>6</v>
      </c>
      <c r="B13" s="83"/>
      <c r="C13" s="84">
        <f>SUM(C14:D20)</f>
        <v>7076411094</v>
      </c>
      <c r="D13" s="85"/>
      <c r="E13" s="84">
        <f>SUM(E15:F20)</f>
        <v>1328596000</v>
      </c>
      <c r="F13" s="85"/>
      <c r="G13" s="86">
        <f>SUM(G14:H20)</f>
        <v>5747815094</v>
      </c>
      <c r="H13" s="87"/>
      <c r="I13" s="37">
        <f aca="true" t="shared" si="2" ref="I13:I21">IF(E13=0,0,(G13/E13)*100)</f>
        <v>432.62324243035505</v>
      </c>
      <c r="J13" s="38"/>
    </row>
    <row r="14" spans="1:10" s="8" customFormat="1" ht="18" customHeight="1">
      <c r="A14" s="16" t="s">
        <v>38</v>
      </c>
      <c r="B14" s="17"/>
      <c r="C14" s="18">
        <v>39473954</v>
      </c>
      <c r="D14" s="13"/>
      <c r="E14" s="18"/>
      <c r="F14" s="13"/>
      <c r="G14" s="19">
        <f>C14-E14</f>
        <v>39473954</v>
      </c>
      <c r="H14" s="20"/>
      <c r="I14" s="14">
        <f t="shared" si="2"/>
        <v>0</v>
      </c>
      <c r="J14" s="15"/>
    </row>
    <row r="15" spans="1:10" s="8" customFormat="1" ht="18" customHeight="1">
      <c r="A15" s="16" t="s">
        <v>33</v>
      </c>
      <c r="B15" s="17"/>
      <c r="C15" s="18">
        <v>97546554</v>
      </c>
      <c r="D15" s="13"/>
      <c r="E15" s="18">
        <v>112187000</v>
      </c>
      <c r="F15" s="13"/>
      <c r="G15" s="19">
        <f aca="true" t="shared" si="3" ref="G15:G21">C15-E15</f>
        <v>-14640446</v>
      </c>
      <c r="H15" s="20"/>
      <c r="I15" s="74">
        <f t="shared" si="2"/>
        <v>-13.050037883177195</v>
      </c>
      <c r="J15" s="75"/>
    </row>
    <row r="16" spans="1:10" s="8" customFormat="1" ht="18" customHeight="1">
      <c r="A16" s="16" t="s">
        <v>35</v>
      </c>
      <c r="B16" s="17"/>
      <c r="C16" s="18">
        <v>397822960</v>
      </c>
      <c r="D16" s="13"/>
      <c r="E16" s="18">
        <v>850040000</v>
      </c>
      <c r="F16" s="13"/>
      <c r="G16" s="19">
        <f t="shared" si="3"/>
        <v>-452217040</v>
      </c>
      <c r="H16" s="20"/>
      <c r="I16" s="74">
        <f>IF(E16=0,0,(G16/E16)*100)</f>
        <v>-53.19950119994353</v>
      </c>
      <c r="J16" s="75"/>
    </row>
    <row r="17" spans="1:10" s="8" customFormat="1" ht="18" customHeight="1">
      <c r="A17" s="16" t="s">
        <v>39</v>
      </c>
      <c r="B17" s="17"/>
      <c r="C17" s="18">
        <v>302649633</v>
      </c>
      <c r="D17" s="13"/>
      <c r="E17" s="18"/>
      <c r="F17" s="13"/>
      <c r="G17" s="19">
        <f>C17-E17</f>
        <v>302649633</v>
      </c>
      <c r="H17" s="20"/>
      <c r="I17" s="14">
        <f>IF(E17=0,0,(G17/E17)*100)</f>
        <v>0</v>
      </c>
      <c r="J17" s="15"/>
    </row>
    <row r="18" spans="1:10" s="8" customFormat="1" ht="18" customHeight="1">
      <c r="A18" s="16" t="s">
        <v>41</v>
      </c>
      <c r="B18" s="17"/>
      <c r="C18" s="18">
        <v>5922734923</v>
      </c>
      <c r="D18" s="13"/>
      <c r="E18" s="18"/>
      <c r="F18" s="13"/>
      <c r="G18" s="19">
        <f>C18-E18</f>
        <v>5922734923</v>
      </c>
      <c r="H18" s="20"/>
      <c r="I18" s="14">
        <f>IF(E18=0,0,(G18/E18)*100)</f>
        <v>0</v>
      </c>
      <c r="J18" s="15"/>
    </row>
    <row r="19" spans="1:10" s="8" customFormat="1" ht="18" customHeight="1">
      <c r="A19" s="16" t="s">
        <v>34</v>
      </c>
      <c r="B19" s="17"/>
      <c r="C19" s="18">
        <v>316181845</v>
      </c>
      <c r="D19" s="13"/>
      <c r="E19" s="18">
        <v>366369000</v>
      </c>
      <c r="F19" s="13"/>
      <c r="G19" s="19">
        <f t="shared" si="3"/>
        <v>-50187155</v>
      </c>
      <c r="H19" s="20"/>
      <c r="I19" s="74">
        <f t="shared" si="2"/>
        <v>-13.698526622066822</v>
      </c>
      <c r="J19" s="75"/>
    </row>
    <row r="20" spans="1:10" s="8" customFormat="1" ht="18" customHeight="1">
      <c r="A20" s="16" t="s">
        <v>36</v>
      </c>
      <c r="B20" s="17"/>
      <c r="C20" s="18">
        <v>1225</v>
      </c>
      <c r="D20" s="13"/>
      <c r="E20" s="18"/>
      <c r="F20" s="13"/>
      <c r="G20" s="19">
        <f t="shared" si="3"/>
        <v>1225</v>
      </c>
      <c r="H20" s="20"/>
      <c r="I20" s="14">
        <f t="shared" si="2"/>
        <v>0</v>
      </c>
      <c r="J20" s="15"/>
    </row>
    <row r="21" spans="1:10" ht="18" customHeight="1" thickBot="1">
      <c r="A21" s="90" t="s">
        <v>26</v>
      </c>
      <c r="B21" s="91"/>
      <c r="C21" s="92">
        <f>C7-C13</f>
        <v>12491798002</v>
      </c>
      <c r="D21" s="93"/>
      <c r="E21" s="92">
        <f>E7-E13</f>
        <v>11365987000</v>
      </c>
      <c r="F21" s="93"/>
      <c r="G21" s="92">
        <f t="shared" si="3"/>
        <v>1125811002</v>
      </c>
      <c r="H21" s="93"/>
      <c r="I21" s="88">
        <f t="shared" si="2"/>
        <v>9.905087890739274</v>
      </c>
      <c r="J21" s="89"/>
    </row>
    <row r="23" spans="1:10" ht="27.75">
      <c r="A23" s="22" t="str">
        <f>A1</f>
        <v>勞工退休基金（舊制）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27.7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6.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2:10" ht="17.25" thickBot="1">
      <c r="B26" s="24" t="s">
        <v>44</v>
      </c>
      <c r="C26" s="24"/>
      <c r="D26" s="24"/>
      <c r="E26" s="24"/>
      <c r="F26" s="24"/>
      <c r="G26" s="24"/>
      <c r="H26" s="25" t="s">
        <v>1</v>
      </c>
      <c r="I26" s="25"/>
      <c r="J26" s="25"/>
    </row>
    <row r="27" spans="1:10" ht="24.75" customHeight="1">
      <c r="A27" s="1" t="s">
        <v>17</v>
      </c>
      <c r="B27" s="32" t="s">
        <v>24</v>
      </c>
      <c r="C27" s="46"/>
      <c r="D27" s="47" t="s">
        <v>18</v>
      </c>
      <c r="E27" s="48"/>
      <c r="F27" s="32" t="s">
        <v>7</v>
      </c>
      <c r="G27" s="46"/>
      <c r="H27" s="32" t="s">
        <v>4</v>
      </c>
      <c r="I27" s="33"/>
      <c r="J27" s="2" t="s">
        <v>18</v>
      </c>
    </row>
    <row r="28" spans="1:10" ht="18" customHeight="1">
      <c r="A28" s="4" t="s">
        <v>8</v>
      </c>
      <c r="B28" s="39">
        <f>SUM(B29:C38)</f>
        <v>817756163469</v>
      </c>
      <c r="C28" s="40"/>
      <c r="D28" s="41">
        <f aca="true" t="shared" si="4" ref="D28:D39">IF(B$28&gt;0,(B28/B$28)*100,0)</f>
        <v>100</v>
      </c>
      <c r="E28" s="42">
        <f>IF(D$6&gt;0,(D28/#REF!)*100,0)</f>
        <v>0</v>
      </c>
      <c r="F28" s="43" t="s">
        <v>10</v>
      </c>
      <c r="G28" s="44"/>
      <c r="H28" s="39">
        <f>SUM(H29:I33)</f>
        <v>11809549636</v>
      </c>
      <c r="I28" s="45"/>
      <c r="J28" s="11">
        <f>IF(H$39&gt;0,(H28/H$39)*100,0)</f>
        <v>1.444140706430479</v>
      </c>
    </row>
    <row r="29" spans="1:10" ht="18" customHeight="1">
      <c r="A29" s="6" t="s">
        <v>11</v>
      </c>
      <c r="B29" s="49">
        <v>695223029192</v>
      </c>
      <c r="C29" s="50"/>
      <c r="D29" s="51">
        <f t="shared" si="4"/>
        <v>85.01593265195304</v>
      </c>
      <c r="E29" s="52">
        <f>IF(D$6&gt;0,(D29/#REF!)*100,0)</f>
        <v>0</v>
      </c>
      <c r="F29" s="53" t="s">
        <v>12</v>
      </c>
      <c r="G29" s="54"/>
      <c r="H29" s="49">
        <v>5229824002</v>
      </c>
      <c r="I29" s="55"/>
      <c r="J29" s="10">
        <f aca="true" t="shared" si="5" ref="J29:J39">IF(H$39&gt;0,(H29/H$39)*100,0)</f>
        <v>0.6395334251978714</v>
      </c>
    </row>
    <row r="30" spans="1:10" ht="18" customHeight="1">
      <c r="A30" s="6" t="s">
        <v>19</v>
      </c>
      <c r="B30" s="49">
        <v>122527367929</v>
      </c>
      <c r="C30" s="50"/>
      <c r="D30" s="51">
        <f t="shared" si="4"/>
        <v>14.983362205333576</v>
      </c>
      <c r="E30" s="52">
        <f>IF(D$6&gt;0,(D30/#REF!)*100,0)</f>
        <v>0</v>
      </c>
      <c r="F30" s="53" t="s">
        <v>25</v>
      </c>
      <c r="G30" s="54"/>
      <c r="H30" s="49">
        <v>6579725634</v>
      </c>
      <c r="I30" s="55"/>
      <c r="J30" s="10">
        <f t="shared" si="5"/>
        <v>0.8046072812326077</v>
      </c>
    </row>
    <row r="31" spans="1:10" ht="18" customHeight="1">
      <c r="A31" s="6" t="s">
        <v>20</v>
      </c>
      <c r="B31" s="49">
        <v>5766348</v>
      </c>
      <c r="C31" s="50"/>
      <c r="D31" s="58" t="s">
        <v>42</v>
      </c>
      <c r="E31" s="94"/>
      <c r="F31" s="59"/>
      <c r="G31" s="54"/>
      <c r="H31" s="49"/>
      <c r="I31" s="55"/>
      <c r="J31" s="3">
        <f t="shared" si="5"/>
        <v>0</v>
      </c>
    </row>
    <row r="32" spans="1:10" ht="18" customHeight="1">
      <c r="A32" s="6"/>
      <c r="B32" s="49"/>
      <c r="C32" s="50"/>
      <c r="D32" s="56"/>
      <c r="E32" s="57"/>
      <c r="F32" s="53"/>
      <c r="G32" s="54"/>
      <c r="H32" s="49"/>
      <c r="I32" s="55"/>
      <c r="J32" s="3">
        <f t="shared" si="5"/>
        <v>0</v>
      </c>
    </row>
    <row r="33" spans="1:10" ht="18" customHeight="1">
      <c r="A33" s="6"/>
      <c r="B33" s="49"/>
      <c r="C33" s="50"/>
      <c r="D33" s="56">
        <f t="shared" si="4"/>
        <v>0</v>
      </c>
      <c r="E33" s="57">
        <f>IF(D$6&gt;0,(D33/#REF!)*100,0)</f>
        <v>0</v>
      </c>
      <c r="F33" s="53"/>
      <c r="G33" s="54"/>
      <c r="H33" s="49"/>
      <c r="I33" s="55"/>
      <c r="J33" s="3">
        <f t="shared" si="5"/>
        <v>0</v>
      </c>
    </row>
    <row r="34" spans="1:10" ht="18" customHeight="1">
      <c r="A34" s="6"/>
      <c r="B34" s="49"/>
      <c r="C34" s="50"/>
      <c r="D34" s="56">
        <f t="shared" si="4"/>
        <v>0</v>
      </c>
      <c r="E34" s="57">
        <f>IF(D$6&gt;0,(D34/#REF!)*100,0)</f>
        <v>0</v>
      </c>
      <c r="F34" s="60" t="s">
        <v>22</v>
      </c>
      <c r="G34" s="61"/>
      <c r="H34" s="62">
        <f>SUM(H35:I38)</f>
        <v>805946613833</v>
      </c>
      <c r="I34" s="63"/>
      <c r="J34" s="11">
        <f>IF(H$39&gt;0,(H34/H$39)*100,0)</f>
        <v>98.55585929356953</v>
      </c>
    </row>
    <row r="35" spans="1:10" ht="18" customHeight="1">
      <c r="A35" s="6"/>
      <c r="B35" s="49"/>
      <c r="C35" s="50"/>
      <c r="D35" s="56">
        <f t="shared" si="4"/>
        <v>0</v>
      </c>
      <c r="E35" s="57">
        <f>IF(D$6&gt;0,(D35/#REF!)*100,0)</f>
        <v>0</v>
      </c>
      <c r="F35" s="53" t="s">
        <v>13</v>
      </c>
      <c r="G35" s="54"/>
      <c r="H35" s="49">
        <v>730076278722</v>
      </c>
      <c r="I35" s="55"/>
      <c r="J35" s="10">
        <f t="shared" si="5"/>
        <v>89.27799157452344</v>
      </c>
    </row>
    <row r="36" spans="1:10" ht="18" customHeight="1">
      <c r="A36" s="6"/>
      <c r="B36" s="49"/>
      <c r="C36" s="50"/>
      <c r="D36" s="56">
        <f t="shared" si="4"/>
        <v>0</v>
      </c>
      <c r="E36" s="57">
        <f>IF(D$6&gt;0,(D36/#REF!)*100,0)</f>
        <v>0</v>
      </c>
      <c r="F36" s="53" t="s">
        <v>40</v>
      </c>
      <c r="G36" s="54"/>
      <c r="H36" s="49">
        <v>75870335111</v>
      </c>
      <c r="I36" s="55"/>
      <c r="J36" s="10">
        <f>IF(H$39&gt;0,(H36/H$39)*100,0)</f>
        <v>9.277867719046075</v>
      </c>
    </row>
    <row r="37" spans="1:10" ht="18" customHeight="1">
      <c r="A37" s="6"/>
      <c r="B37" s="49"/>
      <c r="C37" s="50"/>
      <c r="D37" s="56">
        <f t="shared" si="4"/>
        <v>0</v>
      </c>
      <c r="E37" s="57">
        <f>IF(D$6&gt;0,(D37/#REF!)*100,0)</f>
        <v>0</v>
      </c>
      <c r="F37" s="53"/>
      <c r="G37" s="54"/>
      <c r="H37" s="49"/>
      <c r="I37" s="55"/>
      <c r="J37" s="3">
        <f t="shared" si="5"/>
        <v>0</v>
      </c>
    </row>
    <row r="38" spans="1:10" ht="18" customHeight="1">
      <c r="A38" s="6"/>
      <c r="B38" s="49"/>
      <c r="C38" s="50"/>
      <c r="D38" s="56">
        <f t="shared" si="4"/>
        <v>0</v>
      </c>
      <c r="E38" s="57">
        <f>IF(D$6&gt;0,(D38/#REF!)*100,0)</f>
        <v>0</v>
      </c>
      <c r="F38" s="53"/>
      <c r="G38" s="54"/>
      <c r="H38" s="49"/>
      <c r="I38" s="55"/>
      <c r="J38" s="3">
        <f t="shared" si="5"/>
        <v>0</v>
      </c>
    </row>
    <row r="39" spans="1:10" ht="18" customHeight="1" thickBot="1">
      <c r="A39" s="5" t="s">
        <v>9</v>
      </c>
      <c r="B39" s="67">
        <f>SUM(B29:C38)</f>
        <v>817756163469</v>
      </c>
      <c r="C39" s="68"/>
      <c r="D39" s="69">
        <f t="shared" si="4"/>
        <v>100</v>
      </c>
      <c r="E39" s="70">
        <f>IF(D$6&gt;0,(D39/#REF!)*100,0)</f>
        <v>0</v>
      </c>
      <c r="F39" s="71" t="s">
        <v>21</v>
      </c>
      <c r="G39" s="72"/>
      <c r="H39" s="67">
        <f>H28+H34</f>
        <v>817756163469</v>
      </c>
      <c r="I39" s="73"/>
      <c r="J39" s="12">
        <f t="shared" si="5"/>
        <v>100</v>
      </c>
    </row>
    <row r="40" spans="1:10" s="7" customFormat="1" ht="19.5" customHeight="1">
      <c r="A40" s="64" t="s">
        <v>45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10" s="7" customFormat="1" ht="19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</row>
    <row r="42" spans="1:10" s="7" customFormat="1" ht="19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s="7" customFormat="1" ht="19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</row>
  </sheetData>
  <sheetProtection/>
  <mergeCells count="147">
    <mergeCell ref="I21:J21"/>
    <mergeCell ref="A18:B18"/>
    <mergeCell ref="C18:D18"/>
    <mergeCell ref="E18:F18"/>
    <mergeCell ref="G18:H18"/>
    <mergeCell ref="I18:J18"/>
    <mergeCell ref="A21:B21"/>
    <mergeCell ref="C21:D21"/>
    <mergeCell ref="E21:F21"/>
    <mergeCell ref="G21:H21"/>
    <mergeCell ref="I11:J11"/>
    <mergeCell ref="A20:B20"/>
    <mergeCell ref="C20:D20"/>
    <mergeCell ref="E20:F20"/>
    <mergeCell ref="G20:H20"/>
    <mergeCell ref="I20:J20"/>
    <mergeCell ref="A11:B11"/>
    <mergeCell ref="C11:D11"/>
    <mergeCell ref="E11:F11"/>
    <mergeCell ref="G11:H11"/>
    <mergeCell ref="I19:J19"/>
    <mergeCell ref="A16:B16"/>
    <mergeCell ref="C16:D16"/>
    <mergeCell ref="E16:F16"/>
    <mergeCell ref="G16:H16"/>
    <mergeCell ref="I16:J16"/>
    <mergeCell ref="A19:B19"/>
    <mergeCell ref="C19:D19"/>
    <mergeCell ref="E19:F19"/>
    <mergeCell ref="G19:H19"/>
    <mergeCell ref="I13:J13"/>
    <mergeCell ref="A15:B15"/>
    <mergeCell ref="C15:D15"/>
    <mergeCell ref="E15:F15"/>
    <mergeCell ref="G15:H15"/>
    <mergeCell ref="I15:J15"/>
    <mergeCell ref="A13:B13"/>
    <mergeCell ref="C13:D13"/>
    <mergeCell ref="E13:F13"/>
    <mergeCell ref="G13:H13"/>
    <mergeCell ref="A12:B12"/>
    <mergeCell ref="C12:D12"/>
    <mergeCell ref="E12:F12"/>
    <mergeCell ref="G12:H12"/>
    <mergeCell ref="I12:J12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B39:C39"/>
    <mergeCell ref="D39:E39"/>
    <mergeCell ref="F39:G39"/>
    <mergeCell ref="H39:I39"/>
    <mergeCell ref="A40:J40"/>
    <mergeCell ref="A41:J41"/>
    <mergeCell ref="A42:J42"/>
    <mergeCell ref="A43:J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G26"/>
    <mergeCell ref="H26:J26"/>
    <mergeCell ref="B27:C27"/>
    <mergeCell ref="D27:E27"/>
    <mergeCell ref="F27:G27"/>
    <mergeCell ref="H27:I27"/>
    <mergeCell ref="B28:C28"/>
    <mergeCell ref="D28:E28"/>
    <mergeCell ref="F28:G28"/>
    <mergeCell ref="H28:I28"/>
    <mergeCell ref="A23:J23"/>
    <mergeCell ref="A24:J24"/>
    <mergeCell ref="A25:J25"/>
    <mergeCell ref="A5:B6"/>
    <mergeCell ref="C5:D6"/>
    <mergeCell ref="E5:F6"/>
    <mergeCell ref="G5:J5"/>
    <mergeCell ref="G6:H6"/>
    <mergeCell ref="I6:J6"/>
    <mergeCell ref="I7:J7"/>
    <mergeCell ref="A1:J1"/>
    <mergeCell ref="A2:J2"/>
    <mergeCell ref="A3:J3"/>
    <mergeCell ref="B4:G4"/>
    <mergeCell ref="H4:J4"/>
    <mergeCell ref="I14:J14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</cp:lastModifiedBy>
  <cp:lastPrinted>2016-07-19T07:06:36Z</cp:lastPrinted>
  <dcterms:created xsi:type="dcterms:W3CDTF">2011-07-14T01:07:44Z</dcterms:created>
  <dcterms:modified xsi:type="dcterms:W3CDTF">2016-07-19T07:24:00Z</dcterms:modified>
  <cp:category/>
  <cp:version/>
  <cp:contentType/>
  <cp:contentStatus/>
</cp:coreProperties>
</file>