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496" windowHeight="8616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<sst xmlns="http://schemas.openxmlformats.org/spreadsheetml/2006/main" count="74" uniqueCount="59">
  <si>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</si>
  <si>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</si>
  <si>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</si>
  <si>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</si>
  <si>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</si>
  <si>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</si>
  <si>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</si>
  <si>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資源回收管理基金－信託基金部分現金流量決算表</t>
  </si>
  <si>
    <t>資源回收管理基金－信託基金部分收支餘絀決算表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</si>
  <si>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</si>
  <si>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金額</t>
  </si>
  <si>
    <t>總收入</t>
  </si>
  <si>
    <t>回收清除處理收入</t>
  </si>
  <si>
    <t>利息收入</t>
  </si>
  <si>
    <t>雜項收入</t>
  </si>
  <si>
    <t>總支出</t>
  </si>
  <si>
    <t>回收清除處理補貼費</t>
  </si>
  <si>
    <t>其他支出</t>
  </si>
  <si>
    <t>本期賸餘（短絀－）</t>
  </si>
  <si>
    <t>資源回收管理基金－信託基金部分餘絀撥補決算表</t>
  </si>
  <si>
    <t>項目</t>
  </si>
  <si>
    <t>本年度決算數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</si>
  <si>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</si>
  <si>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賸餘之部</t>
  </si>
  <si>
    <t>本期賸餘</t>
  </si>
  <si>
    <t>前期未分配賸餘</t>
  </si>
  <si>
    <t>分配之部</t>
  </si>
  <si>
    <t>未分配賸餘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</si>
  <si>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</si>
  <si>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</si>
  <si>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本期賸餘（短絀－）</t>
  </si>
  <si>
    <t>調整非現金項目</t>
  </si>
  <si>
    <t xml:space="preserve">  業務活動之淨現金流入（流出－）</t>
  </si>
  <si>
    <t>投資活動之現金流量</t>
  </si>
  <si>
    <t>減少其他資產</t>
  </si>
  <si>
    <t xml:space="preserve">  投資活動之淨現金流入（流出－）</t>
  </si>
  <si>
    <t>現金及約當現金之淨增（淨減－）</t>
  </si>
  <si>
    <t>期初現金及約當現金</t>
  </si>
  <si>
    <t>期末現金及約當現金</t>
  </si>
  <si>
    <t>資源回收管理基金－信託基金部分平衡表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</si>
  <si>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</si>
  <si>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</si>
  <si>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</si>
  <si>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</si>
  <si>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</si>
  <si>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</si>
  <si>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</si>
  <si>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</si>
  <si>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其他資產</t>
  </si>
  <si>
    <t>淨值</t>
  </si>
  <si>
    <t>累積餘絀（－）</t>
  </si>
  <si>
    <t>合                 計</t>
  </si>
  <si>
    <t>合 　　計</t>
  </si>
  <si>
    <t>本年度預算數</t>
  </si>
  <si>
    <t>本年度
預算數</t>
  </si>
  <si>
    <t>單位：新臺幣元</t>
  </si>
  <si>
    <r>
      <t xml:space="preserve">        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細明體"/>
        <family val="3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細明體"/>
        <family val="3"/>
      </rPr>
      <t>　　　　　　</t>
    </r>
    <r>
      <rPr>
        <b/>
        <sz val="12"/>
        <rFont val="Times New Roman"/>
        <family val="1"/>
      </rPr>
      <t xml:space="preserve">   </t>
    </r>
    <r>
      <rPr>
        <b/>
        <sz val="12"/>
        <rFont val="細明體"/>
        <family val="3"/>
      </rPr>
      <t>單位：新臺幣元</t>
    </r>
  </si>
  <si>
    <r>
      <t xml:space="preserve">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細明體"/>
        <family val="3"/>
      </rPr>
      <t>年度</t>
    </r>
  </si>
  <si>
    <r>
      <t xml:space="preserve">  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12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31</t>
    </r>
    <r>
      <rPr>
        <b/>
        <sz val="12"/>
        <rFont val="細明體"/>
        <family val="3"/>
      </rPr>
      <t>日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</si>
</sst>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0.00_ "/>
    <numFmt numFmtId="183" formatCode="_-###,###,###,###_-;\-###,###,###,###_-;_-&quot;-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3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181" fontId="8" fillId="0" borderId="10" xfId="0" applyNumberFormat="1" applyFont="1" applyFill="1" applyBorder="1" applyAlignment="1" applyProtection="1">
      <alignment vertical="center"/>
      <protection/>
    </xf>
    <xf numFmtId="181" fontId="11" fillId="0" borderId="10" xfId="0" applyNumberFormat="1" applyFont="1" applyFill="1" applyBorder="1" applyAlignment="1" applyProtection="1">
      <alignment horizontal="left" vertical="center"/>
      <protection locked="0"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 locked="0"/>
    </xf>
    <xf numFmtId="181" fontId="11" fillId="0" borderId="10" xfId="0" applyNumberFormat="1" applyFont="1" applyFill="1" applyBorder="1" applyAlignment="1" applyProtection="1">
      <alignment horizontal="right" vertical="center"/>
      <protection/>
    </xf>
    <xf numFmtId="178" fontId="8" fillId="0" borderId="11" xfId="0" applyNumberFormat="1" applyFont="1" applyFill="1" applyBorder="1" applyAlignment="1" applyProtection="1">
      <alignment vertical="center" readingOrder="2"/>
      <protection/>
    </xf>
    <xf numFmtId="181" fontId="11" fillId="0" borderId="11" xfId="0" applyNumberFormat="1" applyFont="1" applyFill="1" applyBorder="1" applyAlignment="1" applyProtection="1">
      <alignment horizontal="right" vertical="center"/>
      <protection locked="0"/>
    </xf>
    <xf numFmtId="181" fontId="11" fillId="0" borderId="11" xfId="0" applyNumberFormat="1" applyFont="1" applyFill="1" applyBorder="1" applyAlignment="1" applyProtection="1">
      <alignment horizontal="right" vertical="center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81" fontId="11" fillId="0" borderId="0" xfId="0" applyNumberFormat="1" applyFont="1" applyFill="1" applyBorder="1" applyAlignment="1" applyProtection="1">
      <alignment horizontal="right" vertical="center"/>
      <protection locked="0"/>
    </xf>
    <xf numFmtId="181" fontId="11" fillId="0" borderId="12" xfId="0" applyNumberFormat="1" applyFont="1" applyFill="1" applyBorder="1" applyAlignment="1" applyProtection="1">
      <alignment horizontal="right" vertical="center"/>
      <protection locked="0"/>
    </xf>
    <xf numFmtId="181" fontId="11" fillId="0" borderId="1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Fill="1" applyBorder="1" applyAlignment="1" applyProtection="1">
      <alignment horizontal="right" vertical="center"/>
      <protection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3" xfId="0" applyFont="1" applyFill="1" applyBorder="1" applyAlignment="1" applyProtection="1">
      <alignment horizontal="distributed" vertical="center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178" fontId="11" fillId="0" borderId="11" xfId="0" applyNumberFormat="1" applyFont="1" applyFill="1" applyBorder="1" applyAlignment="1" applyProtection="1">
      <alignment horizontal="right" vertical="center" readingOrder="2"/>
      <protection/>
    </xf>
    <xf numFmtId="181" fontId="8" fillId="0" borderId="15" xfId="0" applyNumberFormat="1" applyFont="1" applyFill="1" applyBorder="1" applyAlignment="1" applyProtection="1">
      <alignment vertical="center"/>
      <protection/>
    </xf>
    <xf numFmtId="181" fontId="8" fillId="0" borderId="15" xfId="0" applyNumberFormat="1" applyFont="1" applyFill="1" applyBorder="1" applyAlignment="1" applyProtection="1">
      <alignment horizontal="right" vertical="center"/>
      <protection/>
    </xf>
    <xf numFmtId="178" fontId="8" fillId="0" borderId="16" xfId="0" applyNumberFormat="1" applyFont="1" applyFill="1" applyBorder="1" applyAlignment="1" applyProtection="1">
      <alignment vertical="center" readingOrder="2"/>
      <protection/>
    </xf>
    <xf numFmtId="0" fontId="0" fillId="0" borderId="0" xfId="0" applyFont="1" applyFill="1" applyAlignment="1">
      <alignment vertical="center"/>
    </xf>
    <xf numFmtId="49" fontId="10" fillId="0" borderId="12" xfId="0" applyNumberFormat="1" applyFont="1" applyFill="1" applyBorder="1" applyAlignment="1" applyProtection="1">
      <alignment horizontal="left" vertical="center" readingOrder="1"/>
      <protection locked="0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81" fontId="11" fillId="0" borderId="10" xfId="0" applyNumberFormat="1" applyFont="1" applyFill="1" applyBorder="1" applyAlignment="1" applyProtection="1">
      <alignment vertical="center"/>
      <protection locked="0"/>
    </xf>
    <xf numFmtId="181" fontId="11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43" fontId="0" fillId="0" borderId="0" xfId="0" applyNumberFormat="1" applyFont="1" applyFill="1" applyAlignment="1">
      <alignment vertical="center"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181" fontId="8" fillId="0" borderId="16" xfId="0" applyNumberFormat="1" applyFont="1" applyFill="1" applyBorder="1" applyAlignment="1" applyProtection="1">
      <alignment horizontal="right" vertical="center"/>
      <protection/>
    </xf>
    <xf numFmtId="181" fontId="8" fillId="0" borderId="18" xfId="0" applyNumberFormat="1" applyFont="1" applyFill="1" applyBorder="1" applyAlignment="1" applyProtection="1">
      <alignment vertical="center"/>
      <protection/>
    </xf>
    <xf numFmtId="181" fontId="8" fillId="0" borderId="19" xfId="0" applyNumberFormat="1" applyFont="1" applyFill="1" applyBorder="1" applyAlignment="1" applyProtection="1">
      <alignment vertical="center" readingOrder="2"/>
      <protection/>
    </xf>
    <xf numFmtId="181" fontId="8" fillId="0" borderId="18" xfId="0" applyNumberFormat="1" applyFont="1" applyFill="1" applyBorder="1" applyAlignment="1" applyProtection="1">
      <alignment horizontal="right" vertical="center"/>
      <protection/>
    </xf>
    <xf numFmtId="178" fontId="8" fillId="0" borderId="19" xfId="0" applyNumberFormat="1" applyFont="1" applyFill="1" applyBorder="1" applyAlignment="1" applyProtection="1">
      <alignment vertical="center" readingOrder="2"/>
      <protection/>
    </xf>
    <xf numFmtId="181" fontId="8" fillId="0" borderId="10" xfId="0" applyNumberFormat="1" applyFont="1" applyFill="1" applyBorder="1" applyAlignment="1" applyProtection="1">
      <alignment horizontal="right" vertical="center"/>
      <protection/>
    </xf>
    <xf numFmtId="182" fontId="8" fillId="0" borderId="11" xfId="0" applyNumberFormat="1" applyFont="1" applyFill="1" applyBorder="1" applyAlignment="1" applyProtection="1">
      <alignment vertical="center" readingOrder="2"/>
      <protection/>
    </xf>
    <xf numFmtId="178" fontId="11" fillId="0" borderId="11" xfId="0" applyNumberFormat="1" applyFont="1" applyFill="1" applyBorder="1" applyAlignment="1" applyProtection="1">
      <alignment horizontal="center" vertical="center" readingOrder="2"/>
      <protection/>
    </xf>
    <xf numFmtId="181" fontId="8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right" vertical="center"/>
    </xf>
    <xf numFmtId="181" fontId="11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181" fontId="8" fillId="0" borderId="16" xfId="0" applyNumberFormat="1" applyFont="1" applyFill="1" applyBorder="1" applyAlignment="1" applyProtection="1">
      <alignment horizontal="right" vertical="center"/>
      <protection/>
    </xf>
    <xf numFmtId="181" fontId="8" fillId="0" borderId="21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 indent="1"/>
      <protection/>
    </xf>
    <xf numFmtId="0" fontId="7" fillId="0" borderId="21" xfId="0" applyFont="1" applyFill="1" applyBorder="1" applyAlignment="1" applyProtection="1">
      <alignment horizontal="distributed" vertical="center" indent="1"/>
      <protection/>
    </xf>
    <xf numFmtId="181" fontId="8" fillId="0" borderId="20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>
      <alignment horizontal="left" vertical="center"/>
      <protection locked="0"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181" fontId="11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11" fillId="0" borderId="24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distributed" vertical="center" inden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distributed" vertical="center" indent="1"/>
      <protection/>
    </xf>
    <xf numFmtId="0" fontId="5" fillId="0" borderId="20" xfId="0" applyFont="1" applyFill="1" applyBorder="1" applyAlignment="1" applyProtection="1">
      <alignment horizontal="left" vertical="top"/>
      <protection locked="0"/>
    </xf>
    <xf numFmtId="0" fontId="6" fillId="0" borderId="24" xfId="0" applyFont="1" applyFill="1" applyBorder="1" applyAlignment="1" applyProtection="1">
      <alignment horizontal="distributed" vertical="center" indent="1"/>
      <protection/>
    </xf>
    <xf numFmtId="0" fontId="6" fillId="0" borderId="26" xfId="0" applyFont="1" applyFill="1" applyBorder="1" applyAlignment="1" applyProtection="1">
      <alignment horizontal="distributed" vertical="center" indent="1"/>
      <protection/>
    </xf>
    <xf numFmtId="0" fontId="6" fillId="0" borderId="27" xfId="0" applyFont="1" applyFill="1" applyBorder="1" applyAlignment="1" applyProtection="1">
      <alignment horizontal="distributed" vertical="center" indent="1"/>
      <protection/>
    </xf>
    <xf numFmtId="0" fontId="6" fillId="0" borderId="28" xfId="0" applyFont="1" applyFill="1" applyBorder="1" applyAlignment="1" applyProtection="1">
      <alignment horizontal="distributed" vertical="center" indent="1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181" fontId="11" fillId="0" borderId="11" xfId="0" applyNumberFormat="1" applyFont="1" applyFill="1" applyBorder="1" applyAlignment="1" applyProtection="1">
      <alignment horizontal="right" vertical="center"/>
      <protection locked="0"/>
    </xf>
    <xf numFmtId="181" fontId="11" fillId="0" borderId="12" xfId="0" applyNumberFormat="1" applyFont="1" applyFill="1" applyBorder="1" applyAlignment="1" applyProtection="1">
      <alignment horizontal="right" vertical="center"/>
      <protection locked="0"/>
    </xf>
    <xf numFmtId="181" fontId="8" fillId="0" borderId="19" xfId="0" applyNumberFormat="1" applyFont="1" applyFill="1" applyBorder="1" applyAlignment="1" applyProtection="1">
      <alignment horizontal="right" vertical="center"/>
      <protection/>
    </xf>
    <xf numFmtId="181" fontId="8" fillId="0" borderId="23" xfId="0" applyNumberFormat="1" applyFont="1" applyFill="1" applyBorder="1" applyAlignment="1" applyProtection="1">
      <alignment horizontal="right" vertical="center"/>
      <protection/>
    </xf>
    <xf numFmtId="0" fontId="7" fillId="0" borderId="19" xfId="0" applyFont="1" applyFill="1" applyBorder="1" applyAlignment="1" applyProtection="1">
      <alignment horizontal="distributed" vertical="center" indent="1"/>
      <protection/>
    </xf>
    <xf numFmtId="0" fontId="7" fillId="0" borderId="23" xfId="0" applyFont="1" applyFill="1" applyBorder="1" applyAlignment="1" applyProtection="1">
      <alignment horizontal="distributed" vertical="center" indent="1"/>
      <protection/>
    </xf>
    <xf numFmtId="0" fontId="7" fillId="0" borderId="22" xfId="0" applyFont="1" applyFill="1" applyBorder="1" applyAlignment="1" applyProtection="1">
      <alignment horizontal="distributed" vertical="center" indent="1"/>
      <protection/>
    </xf>
    <xf numFmtId="178" fontId="11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24" xfId="0" applyFont="1" applyFill="1" applyBorder="1" applyAlignment="1" applyProtection="1">
      <alignment horizontal="left" vertical="center" wrapText="1"/>
      <protection locked="0"/>
    </xf>
    <xf numFmtId="181" fontId="8" fillId="0" borderId="11" xfId="0" applyNumberFormat="1" applyFont="1" applyFill="1" applyBorder="1" applyAlignment="1" applyProtection="1">
      <alignment horizontal="right" vertical="center"/>
      <protection locked="0"/>
    </xf>
    <xf numFmtId="181" fontId="8" fillId="0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horizontal="distributed" vertical="center" indent="1"/>
      <protection locked="0"/>
    </xf>
    <xf numFmtId="0" fontId="7" fillId="0" borderId="12" xfId="0" applyFont="1" applyFill="1" applyBorder="1" applyAlignment="1" applyProtection="1">
      <alignment horizontal="distributed" vertical="center" indent="1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Fill="1" applyBorder="1" applyAlignment="1" applyProtection="1">
      <alignment horizontal="right" vertical="center"/>
      <protection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2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left" vertical="center"/>
      <protection/>
    </xf>
    <xf numFmtId="178" fontId="8" fillId="0" borderId="16" xfId="0" applyNumberFormat="1" applyFont="1" applyFill="1" applyBorder="1" applyAlignment="1" applyProtection="1">
      <alignment horizontal="right" vertical="center"/>
      <protection/>
    </xf>
    <xf numFmtId="178" fontId="8" fillId="0" borderId="20" xfId="0" applyNumberFormat="1" applyFont="1" applyFill="1" applyBorder="1" applyAlignment="1" applyProtection="1">
      <alignment horizontal="right" vertical="center"/>
      <protection/>
    </xf>
    <xf numFmtId="181" fontId="11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181" fontId="8" fillId="0" borderId="22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left" vertical="center"/>
      <protection/>
    </xf>
    <xf numFmtId="0" fontId="12" fillId="0" borderId="23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20" xfId="0" applyFont="1" applyFill="1" applyBorder="1" applyAlignment="1" applyProtection="1">
      <alignment horizontal="center" vertical="top"/>
      <protection locked="0"/>
    </xf>
    <xf numFmtId="0" fontId="6" fillId="0" borderId="31" xfId="0" applyFont="1" applyFill="1" applyBorder="1" applyAlignment="1" applyProtection="1">
      <alignment horizontal="distributed" vertical="center" wrapText="1" indent="1"/>
      <protection/>
    </xf>
    <xf numFmtId="0" fontId="6" fillId="0" borderId="32" xfId="0" applyFont="1" applyFill="1" applyBorder="1" applyAlignment="1" applyProtection="1">
      <alignment horizontal="distributed" vertical="center" indent="1"/>
      <protection/>
    </xf>
    <xf numFmtId="0" fontId="0" fillId="0" borderId="30" xfId="0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distributed" vertical="center" indent="1"/>
      <protection/>
    </xf>
    <xf numFmtId="0" fontId="6" fillId="0" borderId="33" xfId="0" applyFont="1" applyFill="1" applyBorder="1" applyAlignment="1" applyProtection="1">
      <alignment horizontal="distributed" vertical="center" inden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22">
      <selection activeCell="A1" sqref="A1:H1"/>
    </sheetView>
  </sheetViews>
  <sheetFormatPr defaultColWidth="9.00390625" defaultRowHeight="16.5"/>
  <cols>
    <col min="1" max="1" width="1.4921875" style="24" customWidth="1"/>
    <col min="2" max="2" width="20.875" style="24" customWidth="1"/>
    <col min="3" max="3" width="14.625" style="24" customWidth="1"/>
    <col min="4" max="4" width="7.375" style="24" customWidth="1"/>
    <col min="5" max="5" width="14.625" style="24" customWidth="1"/>
    <col min="6" max="6" width="7.375" style="24" customWidth="1"/>
    <col min="7" max="7" width="14.625" style="24" customWidth="1"/>
    <col min="8" max="8" width="7.75390625" style="24" customWidth="1"/>
    <col min="9" max="16384" width="9.00390625" style="24" customWidth="1"/>
  </cols>
  <sheetData>
    <row r="1" spans="1:8" s="16" customFormat="1" ht="27" customHeight="1">
      <c r="A1" s="80" t="s">
        <v>8</v>
      </c>
      <c r="B1" s="80"/>
      <c r="C1" s="80"/>
      <c r="D1" s="80"/>
      <c r="E1" s="80"/>
      <c r="F1" s="80"/>
      <c r="G1" s="80"/>
      <c r="H1" s="80"/>
    </row>
    <row r="2" spans="2:8" s="16" customFormat="1" ht="17.25" customHeight="1">
      <c r="B2" s="82"/>
      <c r="C2" s="82"/>
      <c r="D2" s="82"/>
      <c r="E2" s="82"/>
      <c r="F2" s="82"/>
      <c r="G2" s="82"/>
      <c r="H2" s="82"/>
    </row>
    <row r="3" spans="1:8" s="18" customFormat="1" ht="20.25" thickBot="1">
      <c r="A3" s="16"/>
      <c r="B3" s="17"/>
      <c r="C3" s="84" t="s">
        <v>56</v>
      </c>
      <c r="D3" s="84"/>
      <c r="E3" s="84"/>
      <c r="F3" s="84"/>
      <c r="G3" s="84"/>
      <c r="H3" s="84"/>
    </row>
    <row r="4" spans="1:8" s="18" customFormat="1" ht="18.75" customHeight="1">
      <c r="A4" s="85" t="s">
        <v>3</v>
      </c>
      <c r="B4" s="86"/>
      <c r="C4" s="81" t="s">
        <v>53</v>
      </c>
      <c r="D4" s="81"/>
      <c r="E4" s="81" t="s">
        <v>5</v>
      </c>
      <c r="F4" s="81"/>
      <c r="G4" s="81" t="s">
        <v>9</v>
      </c>
      <c r="H4" s="83"/>
    </row>
    <row r="5" spans="1:8" s="18" customFormat="1" ht="18.75" customHeight="1">
      <c r="A5" s="87"/>
      <c r="B5" s="88"/>
      <c r="C5" s="19" t="s">
        <v>10</v>
      </c>
      <c r="D5" s="20" t="s">
        <v>1</v>
      </c>
      <c r="E5" s="19" t="s">
        <v>10</v>
      </c>
      <c r="F5" s="20" t="s">
        <v>1</v>
      </c>
      <c r="G5" s="19" t="s">
        <v>10</v>
      </c>
      <c r="H5" s="21" t="s">
        <v>1</v>
      </c>
    </row>
    <row r="6" spans="1:8" s="18" customFormat="1" ht="17.25" customHeight="1">
      <c r="A6" s="75" t="s">
        <v>11</v>
      </c>
      <c r="B6" s="76"/>
      <c r="C6" s="49">
        <f>SUM(C7:C9)</f>
        <v>5679038000</v>
      </c>
      <c r="D6" s="50">
        <v>100</v>
      </c>
      <c r="E6" s="49">
        <f>SUM(E7:E9)</f>
        <v>6358474636</v>
      </c>
      <c r="F6" s="50">
        <v>100</v>
      </c>
      <c r="G6" s="51">
        <f aca="true" t="shared" si="0" ref="G6:G13">E6-C6</f>
        <v>679436636</v>
      </c>
      <c r="H6" s="52">
        <f>G6/C6*100</f>
        <v>11.96393889246735</v>
      </c>
    </row>
    <row r="7" spans="1:8" ht="17.25" customHeight="1">
      <c r="A7" s="22"/>
      <c r="B7" s="23" t="s">
        <v>12</v>
      </c>
      <c r="C7" s="2">
        <v>5630102000</v>
      </c>
      <c r="D7" s="3">
        <f>C7/C6*100</f>
        <v>99.1383047621798</v>
      </c>
      <c r="E7" s="4">
        <v>6203652831</v>
      </c>
      <c r="F7" s="3">
        <f>E7/E6*100</f>
        <v>97.56511091318286</v>
      </c>
      <c r="G7" s="5">
        <f t="shared" si="0"/>
        <v>573550831</v>
      </c>
      <c r="H7" s="8">
        <f>ABS(G7/C7*100)</f>
        <v>10.187219183595609</v>
      </c>
    </row>
    <row r="8" spans="1:8" ht="17.25" customHeight="1">
      <c r="A8" s="22"/>
      <c r="B8" s="23" t="s">
        <v>13</v>
      </c>
      <c r="C8" s="2">
        <v>48936000</v>
      </c>
      <c r="D8" s="3">
        <f>C8/C6*100</f>
        <v>0.8616952378202083</v>
      </c>
      <c r="E8" s="4">
        <v>44821805</v>
      </c>
      <c r="F8" s="3">
        <f>E8/E6*100</f>
        <v>0.7049144262718421</v>
      </c>
      <c r="G8" s="5">
        <f t="shared" si="0"/>
        <v>-4114195</v>
      </c>
      <c r="H8" s="8">
        <f>ABS(G8/C8*100)</f>
        <v>8.407297286251431</v>
      </c>
    </row>
    <row r="9" spans="1:8" ht="17.25" customHeight="1">
      <c r="A9" s="22"/>
      <c r="B9" s="23" t="s">
        <v>14</v>
      </c>
      <c r="C9" s="2">
        <v>0</v>
      </c>
      <c r="D9" s="3">
        <v>0</v>
      </c>
      <c r="E9" s="4">
        <v>110000000</v>
      </c>
      <c r="F9" s="3">
        <f>E9/E6*100</f>
        <v>1.7299746605453001</v>
      </c>
      <c r="G9" s="5">
        <f t="shared" si="0"/>
        <v>110000000</v>
      </c>
      <c r="H9" s="8">
        <v>0</v>
      </c>
    </row>
    <row r="10" spans="1:8" s="18" customFormat="1" ht="17.25" customHeight="1">
      <c r="A10" s="25" t="s">
        <v>15</v>
      </c>
      <c r="B10" s="26"/>
      <c r="C10" s="1">
        <f>SUM(C11:C12)</f>
        <v>5200000000</v>
      </c>
      <c r="D10" s="1">
        <f>C10/C6*100</f>
        <v>91.56480375725607</v>
      </c>
      <c r="E10" s="1">
        <f>SUM(E11:E12)</f>
        <v>5167785256</v>
      </c>
      <c r="F10" s="1">
        <f>E10/E6*100</f>
        <v>81.2739776729055</v>
      </c>
      <c r="G10" s="53">
        <f t="shared" si="0"/>
        <v>-32214744</v>
      </c>
      <c r="H10" s="54">
        <f>ABS(G10/C10*100)</f>
        <v>0.6195143076923076</v>
      </c>
    </row>
    <row r="11" spans="1:8" ht="17.25" customHeight="1">
      <c r="A11" s="22"/>
      <c r="B11" s="23" t="s">
        <v>16</v>
      </c>
      <c r="C11" s="2">
        <v>5200000000</v>
      </c>
      <c r="D11" s="3">
        <f>C11/C6*100</f>
        <v>91.56480375725607</v>
      </c>
      <c r="E11" s="4">
        <v>5137149552</v>
      </c>
      <c r="F11" s="3">
        <f>E11/E6*100</f>
        <v>80.79216865810582</v>
      </c>
      <c r="G11" s="5">
        <f t="shared" si="0"/>
        <v>-62850448</v>
      </c>
      <c r="H11" s="8">
        <f>ABS(G11/C11*100)</f>
        <v>1.2086624615384616</v>
      </c>
    </row>
    <row r="12" spans="1:8" s="18" customFormat="1" ht="17.25" customHeight="1">
      <c r="A12" s="22"/>
      <c r="B12" s="23" t="s">
        <v>17</v>
      </c>
      <c r="C12" s="2">
        <v>0</v>
      </c>
      <c r="D12" s="3">
        <v>0</v>
      </c>
      <c r="E12" s="4">
        <v>30635704</v>
      </c>
      <c r="F12" s="3">
        <f>E12/E6*100</f>
        <v>0.48180901479969357</v>
      </c>
      <c r="G12" s="5">
        <f t="shared" si="0"/>
        <v>30635704</v>
      </c>
      <c r="H12" s="54"/>
    </row>
    <row r="13" spans="1:8" s="18" customFormat="1" ht="17.25" customHeight="1">
      <c r="A13" s="72" t="s">
        <v>18</v>
      </c>
      <c r="B13" s="73"/>
      <c r="C13" s="1">
        <f>C6-C10</f>
        <v>479038000</v>
      </c>
      <c r="D13" s="1">
        <f>C13/C6*100</f>
        <v>8.43519624274393</v>
      </c>
      <c r="E13" s="1">
        <f>E6-E10</f>
        <v>1190689380</v>
      </c>
      <c r="F13" s="1">
        <f>E13/E6*100</f>
        <v>18.726022327094487</v>
      </c>
      <c r="G13" s="53">
        <f t="shared" si="0"/>
        <v>711651380</v>
      </c>
      <c r="H13" s="54">
        <f>ABS(G13/C13*100)</f>
        <v>148.55844004024732</v>
      </c>
    </row>
    <row r="14" spans="1:8" ht="17.25" customHeight="1">
      <c r="A14" s="22"/>
      <c r="B14" s="23"/>
      <c r="C14" s="2"/>
      <c r="D14" s="3"/>
      <c r="E14" s="4"/>
      <c r="F14" s="3"/>
      <c r="G14" s="5"/>
      <c r="H14" s="27"/>
    </row>
    <row r="15" spans="1:8" ht="17.25" customHeight="1">
      <c r="A15" s="22"/>
      <c r="B15" s="23"/>
      <c r="C15" s="2"/>
      <c r="D15" s="3">
        <v>0</v>
      </c>
      <c r="E15" s="4"/>
      <c r="F15" s="3">
        <v>0</v>
      </c>
      <c r="G15" s="5">
        <v>0</v>
      </c>
      <c r="H15" s="27">
        <v>0</v>
      </c>
    </row>
    <row r="16" spans="1:8" ht="17.25" customHeight="1">
      <c r="A16" s="22"/>
      <c r="B16" s="23"/>
      <c r="C16" s="2"/>
      <c r="D16" s="3"/>
      <c r="E16" s="4"/>
      <c r="F16" s="3"/>
      <c r="G16" s="5"/>
      <c r="H16" s="27"/>
    </row>
    <row r="17" spans="1:8" ht="17.25" customHeight="1">
      <c r="A17" s="22"/>
      <c r="B17" s="23"/>
      <c r="C17" s="2"/>
      <c r="D17" s="3"/>
      <c r="E17" s="4"/>
      <c r="F17" s="3"/>
      <c r="G17" s="5"/>
      <c r="H17" s="27"/>
    </row>
    <row r="18" spans="1:8" ht="17.25" customHeight="1">
      <c r="A18" s="22"/>
      <c r="B18" s="23"/>
      <c r="C18" s="2"/>
      <c r="D18" s="3">
        <v>0</v>
      </c>
      <c r="E18" s="4"/>
      <c r="F18" s="3">
        <v>0</v>
      </c>
      <c r="G18" s="5">
        <v>0</v>
      </c>
      <c r="H18" s="27">
        <v>0</v>
      </c>
    </row>
    <row r="19" spans="1:8" ht="17.25" customHeight="1">
      <c r="A19" s="22"/>
      <c r="B19" s="23"/>
      <c r="C19" s="2"/>
      <c r="D19" s="3">
        <v>0</v>
      </c>
      <c r="E19" s="4"/>
      <c r="F19" s="3">
        <v>0</v>
      </c>
      <c r="G19" s="5">
        <v>0</v>
      </c>
      <c r="H19" s="27">
        <v>0</v>
      </c>
    </row>
    <row r="20" spans="1:8" s="18" customFormat="1" ht="17.25" customHeight="1" thickBot="1">
      <c r="A20" s="78"/>
      <c r="B20" s="79"/>
      <c r="C20" s="28"/>
      <c r="D20" s="28"/>
      <c r="E20" s="28"/>
      <c r="F20" s="28"/>
      <c r="G20" s="29"/>
      <c r="H20" s="30"/>
    </row>
    <row r="21" spans="1:8" ht="15" customHeight="1">
      <c r="A21" s="18"/>
      <c r="B21" s="77"/>
      <c r="C21" s="77"/>
      <c r="D21" s="77"/>
      <c r="E21" s="77"/>
      <c r="F21" s="77"/>
      <c r="G21" s="77"/>
      <c r="H21" s="77"/>
    </row>
    <row r="22" spans="2:8" ht="15" customHeight="1">
      <c r="B22" s="74"/>
      <c r="C22" s="74"/>
      <c r="D22" s="74"/>
      <c r="E22" s="74"/>
      <c r="F22" s="74"/>
      <c r="G22" s="74"/>
      <c r="H22" s="74"/>
    </row>
    <row r="23" spans="2:8" ht="15" customHeight="1">
      <c r="B23" s="74"/>
      <c r="C23" s="74"/>
      <c r="D23" s="74"/>
      <c r="E23" s="74"/>
      <c r="F23" s="74"/>
      <c r="G23" s="74"/>
      <c r="H23" s="74"/>
    </row>
    <row r="24" ht="15" customHeight="1"/>
    <row r="25" spans="1:8" s="16" customFormat="1" ht="27" customHeight="1">
      <c r="A25" s="80" t="s">
        <v>19</v>
      </c>
      <c r="B25" s="80"/>
      <c r="C25" s="80"/>
      <c r="D25" s="80"/>
      <c r="E25" s="80"/>
      <c r="F25" s="80"/>
      <c r="G25" s="80"/>
      <c r="H25" s="80"/>
    </row>
    <row r="26" spans="2:8" s="16" customFormat="1" ht="17.25" customHeight="1">
      <c r="B26" s="82"/>
      <c r="C26" s="82"/>
      <c r="D26" s="82"/>
      <c r="E26" s="82"/>
      <c r="F26" s="82"/>
      <c r="G26" s="82"/>
      <c r="H26" s="82"/>
    </row>
    <row r="27" spans="1:8" s="18" customFormat="1" ht="20.25" thickBot="1">
      <c r="A27" s="16"/>
      <c r="B27" s="17"/>
      <c r="C27" s="84" t="s">
        <v>56</v>
      </c>
      <c r="D27" s="84"/>
      <c r="E27" s="84"/>
      <c r="F27" s="84"/>
      <c r="G27" s="84"/>
      <c r="H27" s="84"/>
    </row>
    <row r="28" spans="1:8" s="18" customFormat="1" ht="18.75" customHeight="1">
      <c r="A28" s="85" t="s">
        <v>20</v>
      </c>
      <c r="B28" s="86"/>
      <c r="C28" s="81" t="s">
        <v>53</v>
      </c>
      <c r="D28" s="81"/>
      <c r="E28" s="81" t="s">
        <v>21</v>
      </c>
      <c r="F28" s="81"/>
      <c r="G28" s="81" t="s">
        <v>22</v>
      </c>
      <c r="H28" s="83"/>
    </row>
    <row r="29" spans="1:8" s="18" customFormat="1" ht="18.75" customHeight="1">
      <c r="A29" s="87"/>
      <c r="B29" s="88"/>
      <c r="C29" s="19" t="s">
        <v>10</v>
      </c>
      <c r="D29" s="20" t="s">
        <v>1</v>
      </c>
      <c r="E29" s="19" t="s">
        <v>10</v>
      </c>
      <c r="F29" s="20" t="s">
        <v>1</v>
      </c>
      <c r="G29" s="19" t="s">
        <v>10</v>
      </c>
      <c r="H29" s="21" t="s">
        <v>1</v>
      </c>
    </row>
    <row r="30" spans="1:8" s="18" customFormat="1" ht="17.25" customHeight="1">
      <c r="A30" s="75" t="s">
        <v>23</v>
      </c>
      <c r="B30" s="76"/>
      <c r="C30" s="49">
        <f>SUM(C31:C32)</f>
        <v>11733788000</v>
      </c>
      <c r="D30" s="50">
        <v>100</v>
      </c>
      <c r="E30" s="49">
        <f>SUM(E31:E32)</f>
        <v>13049121547</v>
      </c>
      <c r="F30" s="50">
        <v>100</v>
      </c>
      <c r="G30" s="49">
        <f>E30-C30</f>
        <v>1315333547</v>
      </c>
      <c r="H30" s="52">
        <f>G30/C30*100</f>
        <v>11.209794714204826</v>
      </c>
    </row>
    <row r="31" spans="1:9" ht="17.25" customHeight="1">
      <c r="A31" s="31"/>
      <c r="B31" s="32" t="s">
        <v>24</v>
      </c>
      <c r="C31" s="2">
        <v>479038000</v>
      </c>
      <c r="D31" s="3">
        <f>C31/C30*100</f>
        <v>4.0825520283816275</v>
      </c>
      <c r="E31" s="4">
        <v>1190689380</v>
      </c>
      <c r="F31" s="3">
        <f>E31/E30*100</f>
        <v>9.12467077351839</v>
      </c>
      <c r="G31" s="5">
        <f>E31-C31</f>
        <v>711651380</v>
      </c>
      <c r="H31" s="55">
        <f>ABS(G31/C31*100)</f>
        <v>148.55844004024732</v>
      </c>
      <c r="I31" s="33"/>
    </row>
    <row r="32" spans="1:8" ht="17.25" customHeight="1">
      <c r="A32" s="34"/>
      <c r="B32" s="23" t="s">
        <v>25</v>
      </c>
      <c r="C32" s="2">
        <v>11254750000</v>
      </c>
      <c r="D32" s="3">
        <f>C32/C30*100</f>
        <v>95.91744797161837</v>
      </c>
      <c r="E32" s="4">
        <v>11858432167</v>
      </c>
      <c r="F32" s="3">
        <f>E32/E30*100</f>
        <v>90.87532922648161</v>
      </c>
      <c r="G32" s="5">
        <f>E32-C32</f>
        <v>603682167</v>
      </c>
      <c r="H32" s="55">
        <f>ABS(G32/C32*100)</f>
        <v>5.363798991536907</v>
      </c>
    </row>
    <row r="33" spans="1:8" s="18" customFormat="1" ht="17.25" customHeight="1">
      <c r="A33" s="72" t="s">
        <v>26</v>
      </c>
      <c r="B33" s="73"/>
      <c r="C33" s="1">
        <v>0</v>
      </c>
      <c r="D33" s="1">
        <v>0</v>
      </c>
      <c r="E33" s="1"/>
      <c r="F33" s="1">
        <f>E33/E30*100</f>
        <v>0</v>
      </c>
      <c r="G33" s="1">
        <f>E33-C33</f>
        <v>0</v>
      </c>
      <c r="H33" s="6">
        <v>0</v>
      </c>
    </row>
    <row r="34" spans="1:8" s="18" customFormat="1" ht="17.25" customHeight="1">
      <c r="A34" s="72" t="s">
        <v>27</v>
      </c>
      <c r="B34" s="73"/>
      <c r="C34" s="1">
        <f>C30-C33</f>
        <v>11733788000</v>
      </c>
      <c r="D34" s="56">
        <f>C34/C30*100</f>
        <v>100</v>
      </c>
      <c r="E34" s="1">
        <f>E30-E33</f>
        <v>13049121547</v>
      </c>
      <c r="F34" s="1">
        <f>E34/E30*100</f>
        <v>100</v>
      </c>
      <c r="G34" s="1">
        <f>E34-C34</f>
        <v>1315333547</v>
      </c>
      <c r="H34" s="6">
        <f>ABS(G34/C34*100)</f>
        <v>11.209794714204826</v>
      </c>
    </row>
    <row r="35" spans="1:8" ht="17.25" customHeight="1">
      <c r="A35" s="35"/>
      <c r="B35" s="23"/>
      <c r="C35" s="2"/>
      <c r="D35" s="3">
        <v>0</v>
      </c>
      <c r="E35" s="4"/>
      <c r="F35" s="3">
        <v>0</v>
      </c>
      <c r="G35" s="3">
        <v>0</v>
      </c>
      <c r="H35" s="27">
        <v>0</v>
      </c>
    </row>
    <row r="36" spans="1:8" ht="17.25" customHeight="1">
      <c r="A36" s="36"/>
      <c r="B36" s="23"/>
      <c r="C36" s="2"/>
      <c r="D36" s="3">
        <v>0</v>
      </c>
      <c r="E36" s="4"/>
      <c r="F36" s="3">
        <v>0</v>
      </c>
      <c r="G36" s="3">
        <v>0</v>
      </c>
      <c r="H36" s="27">
        <v>0</v>
      </c>
    </row>
    <row r="37" spans="1:8" s="18" customFormat="1" ht="17.25" customHeight="1">
      <c r="A37" s="72"/>
      <c r="B37" s="73"/>
      <c r="C37" s="1"/>
      <c r="D37" s="1"/>
      <c r="E37" s="1"/>
      <c r="F37" s="1"/>
      <c r="G37" s="1"/>
      <c r="H37" s="27"/>
    </row>
    <row r="38" spans="1:8" s="18" customFormat="1" ht="17.25" customHeight="1">
      <c r="A38" s="72"/>
      <c r="B38" s="73"/>
      <c r="C38" s="1"/>
      <c r="D38" s="1"/>
      <c r="E38" s="1"/>
      <c r="F38" s="1"/>
      <c r="G38" s="1"/>
      <c r="H38" s="27"/>
    </row>
    <row r="39" spans="1:8" s="18" customFormat="1" ht="17.25" customHeight="1">
      <c r="A39" s="25"/>
      <c r="B39" s="26"/>
      <c r="C39" s="1"/>
      <c r="D39" s="1"/>
      <c r="E39" s="1"/>
      <c r="F39" s="1"/>
      <c r="G39" s="1"/>
      <c r="H39" s="27"/>
    </row>
    <row r="40" spans="1:8" ht="17.25" customHeight="1">
      <c r="A40" s="37"/>
      <c r="B40" s="23"/>
      <c r="C40" s="38"/>
      <c r="D40" s="39"/>
      <c r="E40" s="38"/>
      <c r="F40" s="39"/>
      <c r="G40" s="39"/>
      <c r="H40" s="27"/>
    </row>
    <row r="41" spans="1:8" ht="17.25" customHeight="1">
      <c r="A41" s="37"/>
      <c r="B41" s="23"/>
      <c r="C41" s="38"/>
      <c r="D41" s="39"/>
      <c r="E41" s="38"/>
      <c r="F41" s="39"/>
      <c r="G41" s="39"/>
      <c r="H41" s="27"/>
    </row>
    <row r="42" spans="1:8" s="18" customFormat="1" ht="17.25" customHeight="1" thickBot="1">
      <c r="A42" s="78"/>
      <c r="B42" s="79"/>
      <c r="C42" s="28"/>
      <c r="D42" s="28"/>
      <c r="E42" s="28"/>
      <c r="F42" s="28"/>
      <c r="G42" s="28"/>
      <c r="H42" s="30"/>
    </row>
    <row r="43" spans="1:8" ht="15.75">
      <c r="A43" s="18"/>
      <c r="B43" s="77"/>
      <c r="C43" s="77"/>
      <c r="D43" s="77"/>
      <c r="E43" s="77"/>
      <c r="F43" s="77"/>
      <c r="G43" s="77"/>
      <c r="H43" s="77"/>
    </row>
    <row r="44" spans="2:8" ht="15.75">
      <c r="B44" s="74"/>
      <c r="C44" s="74"/>
      <c r="D44" s="74"/>
      <c r="E44" s="74"/>
      <c r="F44" s="74"/>
      <c r="G44" s="74"/>
      <c r="H44" s="74"/>
    </row>
  </sheetData>
  <sheetProtection/>
  <mergeCells count="28">
    <mergeCell ref="C3:H3"/>
    <mergeCell ref="A4:B5"/>
    <mergeCell ref="A20:B20"/>
    <mergeCell ref="A28:B29"/>
    <mergeCell ref="A25:H25"/>
    <mergeCell ref="C4:D4"/>
    <mergeCell ref="E4:F4"/>
    <mergeCell ref="B21:H21"/>
    <mergeCell ref="B22:H22"/>
    <mergeCell ref="A13:B13"/>
    <mergeCell ref="A1:H1"/>
    <mergeCell ref="C28:D28"/>
    <mergeCell ref="B26:H26"/>
    <mergeCell ref="G4:H4"/>
    <mergeCell ref="B2:H2"/>
    <mergeCell ref="C27:H27"/>
    <mergeCell ref="E28:F28"/>
    <mergeCell ref="G28:H28"/>
    <mergeCell ref="A6:B6"/>
    <mergeCell ref="B23:H23"/>
    <mergeCell ref="A34:B34"/>
    <mergeCell ref="B44:H44"/>
    <mergeCell ref="A30:B30"/>
    <mergeCell ref="A33:B33"/>
    <mergeCell ref="B43:H43"/>
    <mergeCell ref="A42:B42"/>
    <mergeCell ref="A38:B38"/>
    <mergeCell ref="A37:B37"/>
  </mergeCells>
  <dataValidations count="1">
    <dataValidation type="decimal" operator="greaterThanOrEqual" allowBlank="1" showInputMessage="1" showErrorMessage="1" sqref="C14:F19 C6:F12">
      <formula1>0</formula1>
    </dataValidation>
  </dataValidation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L41" sqref="L41"/>
    </sheetView>
  </sheetViews>
  <sheetFormatPr defaultColWidth="9.00390625" defaultRowHeight="16.5"/>
  <cols>
    <col min="1" max="1" width="1.25" style="24" customWidth="1"/>
    <col min="2" max="2" width="16.00390625" style="24" customWidth="1"/>
    <col min="3" max="3" width="9.25390625" style="24" customWidth="1"/>
    <col min="4" max="4" width="9.125" style="24" customWidth="1"/>
    <col min="5" max="5" width="6.625" style="24" customWidth="1"/>
    <col min="6" max="6" width="4.125" style="24" customWidth="1"/>
    <col min="7" max="7" width="11.25390625" style="24" customWidth="1"/>
    <col min="8" max="8" width="7.125" style="24" customWidth="1"/>
    <col min="9" max="9" width="10.25390625" style="24" customWidth="1"/>
    <col min="10" max="10" width="4.875" style="24" customWidth="1"/>
    <col min="11" max="11" width="6.75390625" style="24" customWidth="1"/>
    <col min="12" max="12" width="17.75390625" style="24" bestFit="1" customWidth="1"/>
    <col min="13" max="16384" width="9.00390625" style="24" customWidth="1"/>
  </cols>
  <sheetData>
    <row r="1" spans="1:11" s="16" customFormat="1" ht="27" customHeight="1">
      <c r="A1" s="41"/>
      <c r="B1" s="80" t="s">
        <v>7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s="16" customFormat="1" ht="17.25" customHeight="1"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s="18" customFormat="1" ht="20.25" thickBot="1">
      <c r="A3" s="16"/>
      <c r="B3" s="17"/>
      <c r="C3" s="128" t="s">
        <v>57</v>
      </c>
      <c r="D3" s="129"/>
      <c r="E3" s="129"/>
      <c r="F3" s="129"/>
      <c r="G3" s="129"/>
      <c r="H3" s="129"/>
      <c r="I3" s="109" t="s">
        <v>55</v>
      </c>
      <c r="J3" s="109"/>
      <c r="K3" s="109"/>
    </row>
    <row r="4" spans="1:11" s="18" customFormat="1" ht="18" customHeight="1">
      <c r="A4" s="85" t="s">
        <v>4</v>
      </c>
      <c r="B4" s="85"/>
      <c r="C4" s="86"/>
      <c r="D4" s="130" t="s">
        <v>54</v>
      </c>
      <c r="E4" s="86"/>
      <c r="F4" s="130" t="s">
        <v>6</v>
      </c>
      <c r="G4" s="86"/>
      <c r="H4" s="83" t="s">
        <v>9</v>
      </c>
      <c r="I4" s="132"/>
      <c r="J4" s="132"/>
      <c r="K4" s="132"/>
    </row>
    <row r="5" spans="1:11" s="18" customFormat="1" ht="18" customHeight="1">
      <c r="A5" s="87"/>
      <c r="B5" s="87"/>
      <c r="C5" s="88"/>
      <c r="D5" s="131"/>
      <c r="E5" s="88"/>
      <c r="F5" s="131"/>
      <c r="G5" s="88"/>
      <c r="H5" s="133" t="s">
        <v>28</v>
      </c>
      <c r="I5" s="134"/>
      <c r="J5" s="135" t="s">
        <v>1</v>
      </c>
      <c r="K5" s="136"/>
    </row>
    <row r="6" spans="1:11" s="18" customFormat="1" ht="17.25" customHeight="1">
      <c r="A6" s="126" t="s">
        <v>29</v>
      </c>
      <c r="B6" s="126"/>
      <c r="C6" s="127"/>
      <c r="D6" s="93"/>
      <c r="E6" s="94"/>
      <c r="F6" s="93"/>
      <c r="G6" s="94"/>
      <c r="H6" s="93"/>
      <c r="I6" s="94"/>
      <c r="J6" s="93"/>
      <c r="K6" s="123"/>
    </row>
    <row r="7" spans="1:11" ht="17.25" customHeight="1">
      <c r="A7" s="42"/>
      <c r="B7" s="124" t="s">
        <v>30</v>
      </c>
      <c r="C7" s="125"/>
      <c r="D7" s="71">
        <v>479038000</v>
      </c>
      <c r="E7" s="58"/>
      <c r="F7" s="71">
        <v>1190689380</v>
      </c>
      <c r="G7" s="58"/>
      <c r="H7" s="71">
        <f>F7-D7</f>
        <v>711651380</v>
      </c>
      <c r="I7" s="58"/>
      <c r="J7" s="71">
        <f>ABS(H7/D7*100)</f>
        <v>148.55844004024732</v>
      </c>
      <c r="K7" s="120"/>
    </row>
    <row r="8" spans="1:11" ht="17.25" customHeight="1">
      <c r="A8" s="42"/>
      <c r="B8" s="124" t="s">
        <v>31</v>
      </c>
      <c r="C8" s="125"/>
      <c r="D8" s="71"/>
      <c r="E8" s="58"/>
      <c r="F8" s="71">
        <v>8686022</v>
      </c>
      <c r="G8" s="58"/>
      <c r="H8" s="71">
        <f>F8-D8</f>
        <v>8686022</v>
      </c>
      <c r="I8" s="58"/>
      <c r="J8" s="71">
        <v>0</v>
      </c>
      <c r="K8" s="120"/>
    </row>
    <row r="9" spans="1:11" s="18" customFormat="1" ht="17.25" customHeight="1">
      <c r="A9" s="42"/>
      <c r="B9" s="42" t="s">
        <v>32</v>
      </c>
      <c r="C9" s="43"/>
      <c r="D9" s="113">
        <f>SUM(D7:E8)</f>
        <v>479038000</v>
      </c>
      <c r="E9" s="114"/>
      <c r="F9" s="113">
        <f>SUM(F7:G8)</f>
        <v>1199375402</v>
      </c>
      <c r="G9" s="114"/>
      <c r="H9" s="113">
        <f>SUM(H7:I8)</f>
        <v>720337402</v>
      </c>
      <c r="I9" s="114"/>
      <c r="J9" s="113">
        <f>ABS(H9/D9*100)</f>
        <v>150.3716619558365</v>
      </c>
      <c r="K9" s="115"/>
    </row>
    <row r="10" spans="1:11" s="18" customFormat="1" ht="17.25" customHeight="1">
      <c r="A10" s="121" t="s">
        <v>33</v>
      </c>
      <c r="B10" s="121"/>
      <c r="C10" s="122"/>
      <c r="D10" s="113"/>
      <c r="E10" s="114"/>
      <c r="F10" s="113"/>
      <c r="G10" s="114"/>
      <c r="H10" s="113"/>
      <c r="I10" s="114"/>
      <c r="J10" s="113"/>
      <c r="K10" s="115"/>
    </row>
    <row r="11" spans="1:11" ht="17.25" customHeight="1">
      <c r="A11" s="42"/>
      <c r="B11" s="69" t="s">
        <v>34</v>
      </c>
      <c r="C11" s="70"/>
      <c r="D11" s="71">
        <v>0</v>
      </c>
      <c r="E11" s="58"/>
      <c r="F11" s="71">
        <v>6778494</v>
      </c>
      <c r="G11" s="58"/>
      <c r="H11" s="71">
        <f>F11-D11</f>
        <v>6778494</v>
      </c>
      <c r="I11" s="58"/>
      <c r="J11" s="71">
        <v>0</v>
      </c>
      <c r="K11" s="120">
        <v>0</v>
      </c>
    </row>
    <row r="12" spans="1:12" s="18" customFormat="1" ht="17.25" customHeight="1">
      <c r="A12" s="42"/>
      <c r="B12" s="42" t="s">
        <v>35</v>
      </c>
      <c r="C12" s="43"/>
      <c r="D12" s="113">
        <f>D11</f>
        <v>0</v>
      </c>
      <c r="E12" s="114"/>
      <c r="F12" s="113">
        <f>F11</f>
        <v>6778494</v>
      </c>
      <c r="G12" s="114"/>
      <c r="H12" s="113">
        <f>F12-D12</f>
        <v>6778494</v>
      </c>
      <c r="I12" s="114"/>
      <c r="J12" s="113"/>
      <c r="K12" s="115"/>
      <c r="L12" s="45"/>
    </row>
    <row r="13" spans="1:12" s="18" customFormat="1" ht="17.25" customHeight="1">
      <c r="A13" s="121" t="s">
        <v>36</v>
      </c>
      <c r="B13" s="121"/>
      <c r="C13" s="122"/>
      <c r="D13" s="113">
        <f>D9</f>
        <v>479038000</v>
      </c>
      <c r="E13" s="114"/>
      <c r="F13" s="113">
        <f>F9+F12</f>
        <v>1206153896</v>
      </c>
      <c r="G13" s="114"/>
      <c r="H13" s="113">
        <f>F13-D13</f>
        <v>727115896</v>
      </c>
      <c r="I13" s="114"/>
      <c r="J13" s="113">
        <f>H13/D13*100</f>
        <v>151.7866841461429</v>
      </c>
      <c r="K13" s="115"/>
      <c r="L13" s="45"/>
    </row>
    <row r="14" spans="1:11" s="18" customFormat="1" ht="17.25" customHeight="1">
      <c r="A14" s="121" t="s">
        <v>37</v>
      </c>
      <c r="B14" s="121"/>
      <c r="C14" s="122"/>
      <c r="D14" s="113">
        <v>10891327000</v>
      </c>
      <c r="E14" s="114"/>
      <c r="F14" s="113">
        <v>11546756418</v>
      </c>
      <c r="G14" s="114"/>
      <c r="H14" s="113">
        <f>F14-D14</f>
        <v>655429418</v>
      </c>
      <c r="I14" s="114"/>
      <c r="J14" s="113">
        <f>H14/D14*100</f>
        <v>6.017902299692223</v>
      </c>
      <c r="K14" s="115"/>
    </row>
    <row r="15" spans="1:11" s="18" customFormat="1" ht="17.25" customHeight="1">
      <c r="A15" s="121" t="s">
        <v>38</v>
      </c>
      <c r="B15" s="121"/>
      <c r="C15" s="122"/>
      <c r="D15" s="113">
        <f>SUM(D13:E14)</f>
        <v>11370365000</v>
      </c>
      <c r="E15" s="114"/>
      <c r="F15" s="113">
        <f>SUM(F13:G14)</f>
        <v>12752910314</v>
      </c>
      <c r="G15" s="114"/>
      <c r="H15" s="113">
        <f>F15-D15</f>
        <v>1382545314</v>
      </c>
      <c r="I15" s="114"/>
      <c r="J15" s="113">
        <f>H15/D15*100</f>
        <v>12.159199058253627</v>
      </c>
      <c r="K15" s="115"/>
    </row>
    <row r="16" spans="1:11" s="18" customFormat="1" ht="17.25" customHeight="1">
      <c r="A16" s="42"/>
      <c r="B16" s="42"/>
      <c r="C16" s="43"/>
      <c r="D16" s="9"/>
      <c r="E16" s="13"/>
      <c r="F16" s="9"/>
      <c r="G16" s="13"/>
      <c r="H16" s="9"/>
      <c r="I16" s="13"/>
      <c r="J16" s="14"/>
      <c r="K16" s="15"/>
    </row>
    <row r="17" spans="1:11" ht="17.25" customHeight="1">
      <c r="A17" s="42"/>
      <c r="B17" s="69"/>
      <c r="C17" s="70"/>
      <c r="D17" s="91"/>
      <c r="E17" s="92"/>
      <c r="F17" s="91">
        <v>0</v>
      </c>
      <c r="G17" s="92"/>
      <c r="H17" s="71">
        <f>F17-D17</f>
        <v>0</v>
      </c>
      <c r="I17" s="58"/>
      <c r="J17" s="98"/>
      <c r="K17" s="68"/>
    </row>
    <row r="18" spans="1:11" s="18" customFormat="1" ht="17.25" customHeight="1">
      <c r="A18" s="42"/>
      <c r="B18" s="42"/>
      <c r="C18" s="43"/>
      <c r="D18" s="9"/>
      <c r="E18" s="13"/>
      <c r="F18" s="9"/>
      <c r="G18" s="13"/>
      <c r="H18" s="9"/>
      <c r="I18" s="13"/>
      <c r="J18" s="14"/>
      <c r="K18" s="15"/>
    </row>
    <row r="19" spans="1:11" s="18" customFormat="1" ht="17.25" customHeight="1">
      <c r="A19" s="42"/>
      <c r="B19" s="42"/>
      <c r="C19" s="43"/>
      <c r="D19" s="9"/>
      <c r="E19" s="13"/>
      <c r="F19" s="9"/>
      <c r="G19" s="13"/>
      <c r="H19" s="9"/>
      <c r="I19" s="13"/>
      <c r="J19" s="14"/>
      <c r="K19" s="15"/>
    </row>
    <row r="20" spans="1:11" s="18" customFormat="1" ht="17.25" customHeight="1" thickBot="1">
      <c r="A20" s="116"/>
      <c r="B20" s="116"/>
      <c r="C20" s="117"/>
      <c r="D20" s="62"/>
      <c r="E20" s="63"/>
      <c r="F20" s="62"/>
      <c r="G20" s="63"/>
      <c r="H20" s="62"/>
      <c r="I20" s="63"/>
      <c r="J20" s="118"/>
      <c r="K20" s="119"/>
    </row>
    <row r="21" s="18" customFormat="1" ht="15.75" customHeight="1"/>
    <row r="22" spans="1:11" s="18" customFormat="1" ht="15.75" customHeight="1">
      <c r="A22" s="42"/>
      <c r="K22" s="15"/>
    </row>
    <row r="23" s="18" customFormat="1" ht="15.75" customHeight="1"/>
    <row r="24" s="18" customFormat="1" ht="15.75" customHeight="1"/>
    <row r="25" spans="1:11" s="16" customFormat="1" ht="27" customHeight="1">
      <c r="A25" s="18"/>
      <c r="B25" s="80" t="s">
        <v>39</v>
      </c>
      <c r="C25" s="80"/>
      <c r="D25" s="80"/>
      <c r="E25" s="80"/>
      <c r="F25" s="80"/>
      <c r="G25" s="80"/>
      <c r="H25" s="80"/>
      <c r="I25" s="80"/>
      <c r="J25" s="80"/>
      <c r="K25" s="80"/>
    </row>
    <row r="26" spans="2:11" s="16" customFormat="1" ht="16.5" customHeight="1"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18" customFormat="1" ht="18" customHeight="1" thickBot="1">
      <c r="A27" s="16"/>
      <c r="B27" s="16"/>
      <c r="C27" s="108" t="s">
        <v>58</v>
      </c>
      <c r="D27" s="108"/>
      <c r="E27" s="108"/>
      <c r="F27" s="108"/>
      <c r="G27" s="108"/>
      <c r="H27" s="108"/>
      <c r="I27" s="109" t="s">
        <v>0</v>
      </c>
      <c r="J27" s="109"/>
      <c r="K27" s="109"/>
    </row>
    <row r="28" spans="1:11" s="47" customFormat="1" ht="34.5" customHeight="1">
      <c r="A28" s="110" t="s">
        <v>40</v>
      </c>
      <c r="B28" s="107"/>
      <c r="C28" s="106" t="s">
        <v>41</v>
      </c>
      <c r="D28" s="107"/>
      <c r="E28" s="111" t="s">
        <v>42</v>
      </c>
      <c r="F28" s="112"/>
      <c r="G28" s="106" t="s">
        <v>43</v>
      </c>
      <c r="H28" s="107"/>
      <c r="I28" s="106" t="s">
        <v>2</v>
      </c>
      <c r="J28" s="110"/>
      <c r="K28" s="46" t="s">
        <v>42</v>
      </c>
    </row>
    <row r="29" spans="1:11" s="18" customFormat="1" ht="17.25" customHeight="1">
      <c r="A29" s="97" t="s">
        <v>44</v>
      </c>
      <c r="B29" s="96"/>
      <c r="C29" s="93">
        <f>C30+C31</f>
        <v>13051594524</v>
      </c>
      <c r="D29" s="94"/>
      <c r="E29" s="93">
        <f>IF(C$29&gt;0,(C29/C$29)*100,0)</f>
        <v>100</v>
      </c>
      <c r="F29" s="94">
        <f>IF(E$5&gt;0,(E29/#REF!)*100,0)</f>
        <v>0</v>
      </c>
      <c r="G29" s="95" t="s">
        <v>45</v>
      </c>
      <c r="H29" s="96"/>
      <c r="I29" s="93">
        <f>I30</f>
        <v>2472977</v>
      </c>
      <c r="J29" s="94"/>
      <c r="K29" s="9">
        <f>IF(I$41&gt;0,(I29/I$41)*100,0)</f>
        <v>0.01894770018676685</v>
      </c>
    </row>
    <row r="30" spans="1:11" ht="17.25" customHeight="1">
      <c r="A30" s="89" t="s">
        <v>46</v>
      </c>
      <c r="B30" s="90"/>
      <c r="C30" s="91">
        <v>12807476044</v>
      </c>
      <c r="D30" s="92"/>
      <c r="E30" s="71">
        <f>IF(C$29&gt;0,(C30/C$29)*100,0)</f>
        <v>98.12958884409792</v>
      </c>
      <c r="F30" s="58">
        <f>IF(E$5&gt;0,(E30/#REF!)*100,0)</f>
        <v>0</v>
      </c>
      <c r="G30" s="67" t="s">
        <v>47</v>
      </c>
      <c r="H30" s="90"/>
      <c r="I30" s="91">
        <v>2472977</v>
      </c>
      <c r="J30" s="92"/>
      <c r="K30" s="8">
        <f>IF(I$41&gt;0,(I30/I$41)*100,0)</f>
        <v>0.01894770018676685</v>
      </c>
    </row>
    <row r="31" spans="1:11" ht="17.25" customHeight="1">
      <c r="A31" s="89" t="s">
        <v>48</v>
      </c>
      <c r="B31" s="90"/>
      <c r="C31" s="91">
        <v>244118480</v>
      </c>
      <c r="D31" s="92"/>
      <c r="E31" s="71">
        <f>IF(C$29&gt;0,(C31/C$29)*100,0)</f>
        <v>1.8704111559020724</v>
      </c>
      <c r="F31" s="58">
        <f>IF(E$5&gt;0,(E31/#REF!)*100,0)</f>
        <v>0</v>
      </c>
      <c r="G31" s="67"/>
      <c r="H31" s="90"/>
      <c r="I31" s="91"/>
      <c r="J31" s="92"/>
      <c r="K31" s="8">
        <f>IF(I$41&gt;0,(I31/I$41)*100,0)</f>
        <v>0</v>
      </c>
    </row>
    <row r="32" spans="1:11" ht="17.25" customHeight="1">
      <c r="A32" s="89"/>
      <c r="B32" s="90"/>
      <c r="C32" s="91"/>
      <c r="D32" s="92"/>
      <c r="E32" s="71">
        <f>IF(C$29&gt;0,(C32/C$29)*100,0)</f>
        <v>0</v>
      </c>
      <c r="F32" s="58">
        <f>IF(E$5&gt;0,(E32/#REF!)*100,0)</f>
        <v>0</v>
      </c>
      <c r="G32" s="67"/>
      <c r="H32" s="90"/>
      <c r="I32" s="91"/>
      <c r="J32" s="92"/>
      <c r="K32" s="8"/>
    </row>
    <row r="33" spans="1:11" ht="17.25" customHeight="1">
      <c r="A33" s="89"/>
      <c r="B33" s="90"/>
      <c r="C33" s="91"/>
      <c r="D33" s="92"/>
      <c r="E33" s="71"/>
      <c r="F33" s="58"/>
      <c r="G33" s="104"/>
      <c r="H33" s="105"/>
      <c r="I33" s="91"/>
      <c r="J33" s="92"/>
      <c r="K33" s="8">
        <f aca="true" t="shared" si="0" ref="K33:K38">IF(I$41&gt;0,(I33/I$41)*100,0)</f>
        <v>0</v>
      </c>
    </row>
    <row r="34" spans="1:11" s="18" customFormat="1" ht="17.25" customHeight="1">
      <c r="A34" s="89"/>
      <c r="B34" s="90"/>
      <c r="C34" s="91"/>
      <c r="D34" s="92"/>
      <c r="E34" s="71"/>
      <c r="F34" s="58"/>
      <c r="G34" s="104"/>
      <c r="H34" s="105"/>
      <c r="I34" s="91"/>
      <c r="J34" s="92"/>
      <c r="K34" s="8">
        <f t="shared" si="0"/>
        <v>0</v>
      </c>
    </row>
    <row r="35" spans="1:11" s="18" customFormat="1" ht="17.25" customHeight="1">
      <c r="A35" s="89"/>
      <c r="B35" s="90"/>
      <c r="C35" s="91"/>
      <c r="D35" s="92"/>
      <c r="E35" s="71"/>
      <c r="F35" s="58"/>
      <c r="G35" s="104"/>
      <c r="H35" s="105"/>
      <c r="I35" s="91"/>
      <c r="J35" s="92"/>
      <c r="K35" s="8">
        <f t="shared" si="0"/>
        <v>0</v>
      </c>
    </row>
    <row r="36" spans="1:11" s="18" customFormat="1" ht="17.25" customHeight="1">
      <c r="A36" s="89"/>
      <c r="B36" s="90"/>
      <c r="C36" s="91"/>
      <c r="D36" s="92"/>
      <c r="E36" s="71"/>
      <c r="F36" s="58"/>
      <c r="G36" s="102" t="s">
        <v>49</v>
      </c>
      <c r="H36" s="103"/>
      <c r="I36" s="100">
        <f>SUM(I37:I40)</f>
        <v>13049121547</v>
      </c>
      <c r="J36" s="101"/>
      <c r="K36" s="9">
        <f t="shared" si="0"/>
        <v>99.98105229981323</v>
      </c>
    </row>
    <row r="37" spans="1:11" ht="17.25" customHeight="1">
      <c r="A37" s="89"/>
      <c r="B37" s="90"/>
      <c r="C37" s="91"/>
      <c r="D37" s="92"/>
      <c r="E37" s="71">
        <f>IF(C$29&gt;0,(C37/C$29)*100,0)</f>
        <v>0</v>
      </c>
      <c r="F37" s="58">
        <f>IF(E$5&gt;0,(E37/#REF!)*100,0)</f>
        <v>0</v>
      </c>
      <c r="G37" s="67" t="s">
        <v>50</v>
      </c>
      <c r="H37" s="90"/>
      <c r="I37" s="91">
        <v>13049121547</v>
      </c>
      <c r="J37" s="92"/>
      <c r="K37" s="8">
        <f t="shared" si="0"/>
        <v>99.98105229981323</v>
      </c>
    </row>
    <row r="38" spans="1:11" ht="17.25" customHeight="1">
      <c r="A38" s="89"/>
      <c r="B38" s="90"/>
      <c r="C38" s="91"/>
      <c r="D38" s="92"/>
      <c r="E38" s="71">
        <f>IF(C$29&gt;0,(C38/C$29)*100,0)</f>
        <v>0</v>
      </c>
      <c r="F38" s="58">
        <f>IF(E$5&gt;0,(E38/#REF!)*100,0)</f>
        <v>0</v>
      </c>
      <c r="G38" s="67"/>
      <c r="H38" s="90"/>
      <c r="I38" s="91"/>
      <c r="J38" s="92"/>
      <c r="K38" s="8">
        <f t="shared" si="0"/>
        <v>0</v>
      </c>
    </row>
    <row r="39" spans="1:11" ht="17.25" customHeight="1">
      <c r="A39" s="89"/>
      <c r="B39" s="90"/>
      <c r="C39" s="91"/>
      <c r="D39" s="92"/>
      <c r="E39" s="71">
        <f>IF(C$29&gt;0,(C39/C$29)*100,0)</f>
        <v>0</v>
      </c>
      <c r="F39" s="58">
        <f>IF(E$5&gt;0,(E39/#REF!)*100,0)</f>
        <v>0</v>
      </c>
      <c r="G39" s="67"/>
      <c r="H39" s="90"/>
      <c r="I39" s="91"/>
      <c r="J39" s="92"/>
      <c r="K39" s="8"/>
    </row>
    <row r="40" spans="1:11" ht="17.25" customHeight="1">
      <c r="A40" s="44"/>
      <c r="B40" s="23"/>
      <c r="C40" s="7"/>
      <c r="D40" s="11"/>
      <c r="E40" s="8"/>
      <c r="F40" s="12"/>
      <c r="G40" s="44"/>
      <c r="H40" s="23"/>
      <c r="I40" s="7"/>
      <c r="J40" s="10"/>
      <c r="K40" s="8"/>
    </row>
    <row r="41" spans="1:12" s="18" customFormat="1" ht="19.5" customHeight="1" thickBot="1">
      <c r="A41" s="60" t="s">
        <v>51</v>
      </c>
      <c r="B41" s="61"/>
      <c r="C41" s="62">
        <f>SUM(C30:D40)</f>
        <v>13051594524</v>
      </c>
      <c r="D41" s="63"/>
      <c r="E41" s="62">
        <f>IF(C$29&gt;0,(C41/C$29)*100,0)</f>
        <v>100</v>
      </c>
      <c r="F41" s="63">
        <f>IF(E$5&gt;0,(E41/#REF!)*100,0)</f>
        <v>0</v>
      </c>
      <c r="G41" s="64" t="s">
        <v>52</v>
      </c>
      <c r="H41" s="65"/>
      <c r="I41" s="62">
        <f>I29+I36</f>
        <v>13051594524</v>
      </c>
      <c r="J41" s="66"/>
      <c r="K41" s="48">
        <f>IF(I$41&gt;0,(I41/I$41)*100,0)</f>
        <v>100</v>
      </c>
      <c r="L41" s="57"/>
    </row>
    <row r="42" spans="1:11" ht="15.75">
      <c r="A42" s="40"/>
      <c r="B42" s="59"/>
      <c r="C42" s="99"/>
      <c r="D42" s="99"/>
      <c r="E42" s="99"/>
      <c r="F42" s="99"/>
      <c r="G42" s="99"/>
      <c r="H42" s="99"/>
      <c r="I42" s="99"/>
      <c r="J42" s="99"/>
      <c r="K42" s="99"/>
    </row>
    <row r="43" spans="2:11" ht="15.75">
      <c r="B43" s="59"/>
      <c r="C43" s="59"/>
      <c r="D43" s="59"/>
      <c r="E43" s="59"/>
      <c r="F43" s="59"/>
      <c r="G43" s="59"/>
      <c r="H43" s="59"/>
      <c r="I43" s="59"/>
      <c r="J43" s="59"/>
      <c r="K43" s="59"/>
    </row>
    <row r="44" spans="2:11" ht="15.75">
      <c r="B44" s="59"/>
      <c r="C44" s="59"/>
      <c r="D44" s="59"/>
      <c r="E44" s="59"/>
      <c r="F44" s="59"/>
      <c r="G44" s="59"/>
      <c r="H44" s="59"/>
      <c r="I44" s="59"/>
      <c r="J44" s="59"/>
      <c r="K44" s="59"/>
    </row>
  </sheetData>
  <sheetProtection/>
  <mergeCells count="140">
    <mergeCell ref="I35:J35"/>
    <mergeCell ref="A35:B35"/>
    <mergeCell ref="C35:D35"/>
    <mergeCell ref="E35:F35"/>
    <mergeCell ref="G35:H35"/>
    <mergeCell ref="I34:J34"/>
    <mergeCell ref="A13:C13"/>
    <mergeCell ref="A14:C14"/>
    <mergeCell ref="A15:C15"/>
    <mergeCell ref="D15:E15"/>
    <mergeCell ref="F15:G15"/>
    <mergeCell ref="A34:B34"/>
    <mergeCell ref="C34:D34"/>
    <mergeCell ref="E34:F34"/>
    <mergeCell ref="G34:H34"/>
    <mergeCell ref="A4:C5"/>
    <mergeCell ref="D4:E5"/>
    <mergeCell ref="F4:G5"/>
    <mergeCell ref="H4:K4"/>
    <mergeCell ref="H5:I5"/>
    <mergeCell ref="J5:K5"/>
    <mergeCell ref="B1:K1"/>
    <mergeCell ref="B2:K2"/>
    <mergeCell ref="C3:H3"/>
    <mergeCell ref="I3:K3"/>
    <mergeCell ref="H6:I6"/>
    <mergeCell ref="B7:C7"/>
    <mergeCell ref="D7:E7"/>
    <mergeCell ref="F7:G7"/>
    <mergeCell ref="H7:I7"/>
    <mergeCell ref="J6:K6"/>
    <mergeCell ref="B8:C8"/>
    <mergeCell ref="D8:E8"/>
    <mergeCell ref="F8:G8"/>
    <mergeCell ref="H8:I8"/>
    <mergeCell ref="J8:K8"/>
    <mergeCell ref="J7:K7"/>
    <mergeCell ref="A6:C6"/>
    <mergeCell ref="D6:E6"/>
    <mergeCell ref="F6:G6"/>
    <mergeCell ref="J11:K11"/>
    <mergeCell ref="A10:C10"/>
    <mergeCell ref="D10:E10"/>
    <mergeCell ref="F10:G10"/>
    <mergeCell ref="H10:I10"/>
    <mergeCell ref="J10:K10"/>
    <mergeCell ref="D9:E9"/>
    <mergeCell ref="F9:G9"/>
    <mergeCell ref="H9:I9"/>
    <mergeCell ref="J9:K9"/>
    <mergeCell ref="J14:K14"/>
    <mergeCell ref="B11:C11"/>
    <mergeCell ref="D11:E11"/>
    <mergeCell ref="F11:G11"/>
    <mergeCell ref="H11:I11"/>
    <mergeCell ref="J12:K12"/>
    <mergeCell ref="D13:E13"/>
    <mergeCell ref="F13:G13"/>
    <mergeCell ref="H13:I13"/>
    <mergeCell ref="J13:K13"/>
    <mergeCell ref="F12:G12"/>
    <mergeCell ref="H12:I12"/>
    <mergeCell ref="D14:E14"/>
    <mergeCell ref="F14:G14"/>
    <mergeCell ref="H14:I14"/>
    <mergeCell ref="D12:E12"/>
    <mergeCell ref="H15:I15"/>
    <mergeCell ref="J15:K15"/>
    <mergeCell ref="A20:C20"/>
    <mergeCell ref="D20:E20"/>
    <mergeCell ref="F20:G20"/>
    <mergeCell ref="H20:I20"/>
    <mergeCell ref="J20:K20"/>
    <mergeCell ref="G28:H28"/>
    <mergeCell ref="B25:K25"/>
    <mergeCell ref="B26:K26"/>
    <mergeCell ref="C27:H27"/>
    <mergeCell ref="I27:K27"/>
    <mergeCell ref="I28:J28"/>
    <mergeCell ref="A28:B28"/>
    <mergeCell ref="C28:D28"/>
    <mergeCell ref="E28:F28"/>
    <mergeCell ref="I31:J31"/>
    <mergeCell ref="A30:B30"/>
    <mergeCell ref="C30:D30"/>
    <mergeCell ref="E30:F30"/>
    <mergeCell ref="G30:H30"/>
    <mergeCell ref="A31:B31"/>
    <mergeCell ref="C31:D31"/>
    <mergeCell ref="E31:F31"/>
    <mergeCell ref="G31:H31"/>
    <mergeCell ref="I32:J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A36:B36"/>
    <mergeCell ref="C36:D36"/>
    <mergeCell ref="E36:F36"/>
    <mergeCell ref="G36:H36"/>
    <mergeCell ref="C37:D37"/>
    <mergeCell ref="E37:F37"/>
    <mergeCell ref="G37:H37"/>
    <mergeCell ref="I37:J37"/>
    <mergeCell ref="G39:H39"/>
    <mergeCell ref="B42:K42"/>
    <mergeCell ref="I38:J38"/>
    <mergeCell ref="I39:J39"/>
    <mergeCell ref="A39:B39"/>
    <mergeCell ref="E39:F39"/>
    <mergeCell ref="C39:D39"/>
    <mergeCell ref="E38:F38"/>
    <mergeCell ref="C38:D38"/>
    <mergeCell ref="B43:K43"/>
    <mergeCell ref="B44:K44"/>
    <mergeCell ref="A41:B41"/>
    <mergeCell ref="C41:D41"/>
    <mergeCell ref="E41:F41"/>
    <mergeCell ref="G41:H41"/>
    <mergeCell ref="I41:J41"/>
    <mergeCell ref="J17:K17"/>
    <mergeCell ref="B17:C17"/>
    <mergeCell ref="D17:E17"/>
    <mergeCell ref="F17:G17"/>
    <mergeCell ref="H17:I17"/>
    <mergeCell ref="A38:B38"/>
    <mergeCell ref="I30:J30"/>
    <mergeCell ref="I29:J29"/>
    <mergeCell ref="G29:H29"/>
    <mergeCell ref="E29:F29"/>
    <mergeCell ref="C29:D29"/>
    <mergeCell ref="A29:B29"/>
    <mergeCell ref="G38:H38"/>
    <mergeCell ref="I36:J36"/>
    <mergeCell ref="A37:B37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user</cp:lastModifiedBy>
  <cp:lastPrinted>2018-04-19T10:30:06Z</cp:lastPrinted>
  <dcterms:created xsi:type="dcterms:W3CDTF">2011-04-19T02:39:36Z</dcterms:created>
  <dcterms:modified xsi:type="dcterms:W3CDTF">2018-05-01T01:47:45Z</dcterms:modified>
  <cp:category/>
  <cp:version/>
  <cp:contentType/>
  <cp:contentStatus/>
</cp:coreProperties>
</file>