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3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<sst xmlns="http://schemas.openxmlformats.org/spreadsheetml/2006/main" count="78" uniqueCount="62">
  <si>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</si>
  <si>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</si>
  <si>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</si>
  <si>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</si>
  <si>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</si>
  <si>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</si>
  <si>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</si>
  <si>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金額</t>
  </si>
  <si>
    <t>總收入</t>
  </si>
  <si>
    <t>利息收入</t>
  </si>
  <si>
    <t>總支出</t>
  </si>
  <si>
    <t>獎學金支出</t>
  </si>
  <si>
    <t>項目</t>
  </si>
  <si>
    <t>本年度決算數</t>
  </si>
  <si>
    <t>賸餘之部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</si>
  <si>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</si>
  <si>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</si>
  <si>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</si>
  <si>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</si>
  <si>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</si>
  <si>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</si>
  <si>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</si>
  <si>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</si>
  <si>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</si>
  <si>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t>業務活動之現金流量</t>
  </si>
  <si>
    <t>期初現金及約當現金</t>
  </si>
  <si>
    <t>期末現金及約當現金</t>
  </si>
  <si>
    <t>胡原洲女士獎（助）學基金平衡表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</si>
  <si>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</si>
  <si>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</si>
  <si>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</si>
  <si>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</si>
  <si>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</si>
  <si>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</si>
  <si>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</si>
  <si>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淨值</t>
  </si>
  <si>
    <t>基金</t>
  </si>
  <si>
    <t>累積餘絀</t>
  </si>
  <si>
    <t>合                 計</t>
  </si>
  <si>
    <t>合 　　計</t>
  </si>
  <si>
    <t>本年度預算數</t>
  </si>
  <si>
    <t>本年度
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</si>
  <si>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</si>
  <si>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本期賸餘（短絀）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</si>
  <si>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</si>
  <si>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t>本期賸餘（短絀）</t>
  </si>
  <si>
    <t xml:space="preserve">  業務活動之淨現金流入（流出）</t>
  </si>
  <si>
    <t>現金及約當現金之淨增（淨減）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</si>
  <si>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</si>
  <si>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</si>
  <si>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胡原洲女士獎（助）學基金收支餘絀表</t>
  </si>
  <si>
    <r>
      <t>比較增減</t>
    </r>
  </si>
  <si>
    <t>胡原洲女士獎（助）學基金餘絀撥補表</t>
  </si>
  <si>
    <t>比較增減</t>
  </si>
  <si>
    <t>胡原洲女士獎（助）學基金現金流量表</t>
  </si>
  <si>
    <t>利息股利之調整</t>
  </si>
  <si>
    <t>未計利息股利之本期賸餘（短絀）</t>
  </si>
  <si>
    <t>未計利息股利之現金流入（流出）</t>
  </si>
  <si>
    <t>收取利息</t>
  </si>
  <si>
    <t>收取股利</t>
  </si>
  <si>
    <t>支付利息</t>
  </si>
  <si>
    <t>調整非現金項目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</si>
</sst>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2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0" borderId="1" applyNumberFormat="0" applyFill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5" borderId="4" applyNumberFormat="0" applyFont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2" applyNumberFormat="0" applyAlignment="0" applyProtection="0"/>
    <xf numFmtId="0" fontId="28" fillId="9" borderId="8" applyNumberFormat="0" applyAlignment="0" applyProtection="0"/>
    <xf numFmtId="0" fontId="29" fillId="14" borderId="9" applyNumberFormat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0" fillId="0" borderId="12" xfId="0" applyNumberFormat="1" applyFont="1" applyBorder="1" applyAlignment="1" applyProtection="1">
      <alignment horizontal="right" vertical="center"/>
      <protection locked="0"/>
    </xf>
    <xf numFmtId="181" fontId="10" fillId="0" borderId="11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81" fontId="10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15" xfId="0" applyFont="1" applyBorder="1" applyAlignment="1" applyProtection="1">
      <alignment horizontal="center" vertical="center"/>
      <protection/>
    </xf>
    <xf numFmtId="181" fontId="8" fillId="0" borderId="16" xfId="0" applyNumberFormat="1" applyFont="1" applyBorder="1" applyAlignment="1" applyProtection="1">
      <alignment vertical="center"/>
      <protection/>
    </xf>
    <xf numFmtId="181" fontId="8" fillId="0" borderId="17" xfId="0" applyNumberFormat="1" applyFont="1" applyBorder="1" applyAlignment="1" applyProtection="1">
      <alignment vertical="center" readingOrder="2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78" fontId="8" fillId="0" borderId="17" xfId="0" applyNumberFormat="1" applyFont="1" applyBorder="1" applyAlignment="1" applyProtection="1">
      <alignment vertical="center" readingOrder="2"/>
      <protection/>
    </xf>
    <xf numFmtId="0" fontId="14" fillId="0" borderId="0" xfId="0" applyFont="1" applyAlignment="1">
      <alignment vertical="center"/>
    </xf>
    <xf numFmtId="181" fontId="10" fillId="0" borderId="18" xfId="0" applyNumberFormat="1" applyFont="1" applyBorder="1" applyAlignment="1" applyProtection="1">
      <alignment horizontal="left" vertical="center"/>
      <protection locked="0"/>
    </xf>
    <xf numFmtId="181" fontId="10" fillId="0" borderId="18" xfId="0" applyNumberFormat="1" applyFont="1" applyBorder="1" applyAlignment="1" applyProtection="1">
      <alignment horizontal="center" vertical="center"/>
      <protection/>
    </xf>
    <xf numFmtId="181" fontId="10" fillId="0" borderId="18" xfId="0" applyNumberFormat="1" applyFont="1" applyBorder="1" applyAlignment="1" applyProtection="1">
      <alignment horizontal="center" vertical="center"/>
      <protection locked="0"/>
    </xf>
    <xf numFmtId="181" fontId="10" fillId="0" borderId="18" xfId="0" applyNumberFormat="1" applyFont="1" applyBorder="1" applyAlignment="1" applyProtection="1">
      <alignment horizontal="right" vertical="center"/>
      <protection/>
    </xf>
    <xf numFmtId="178" fontId="10" fillId="0" borderId="11" xfId="0" applyNumberFormat="1" applyFont="1" applyBorder="1" applyAlignment="1" applyProtection="1">
      <alignment horizontal="right" vertical="center" readingOrder="2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181" fontId="8" fillId="0" borderId="18" xfId="0" applyNumberFormat="1" applyFont="1" applyBorder="1" applyAlignment="1" applyProtection="1">
      <alignment vertical="center"/>
      <protection/>
    </xf>
    <xf numFmtId="181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vertical="center" readingOrder="2"/>
      <protection/>
    </xf>
    <xf numFmtId="0" fontId="14" fillId="0" borderId="0" xfId="0" applyFont="1" applyBorder="1" applyAlignment="1">
      <alignment vertical="center"/>
    </xf>
    <xf numFmtId="181" fontId="8" fillId="0" borderId="19" xfId="0" applyNumberFormat="1" applyFont="1" applyBorder="1" applyAlignment="1" applyProtection="1">
      <alignment vertical="center"/>
      <protection/>
    </xf>
    <xf numFmtId="181" fontId="8" fillId="0" borderId="19" xfId="0" applyNumberFormat="1" applyFont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81" fontId="10" fillId="0" borderId="18" xfId="0" applyNumberFormat="1" applyFont="1" applyBorder="1" applyAlignment="1" applyProtection="1">
      <alignment vertical="center"/>
      <protection locked="0"/>
    </xf>
    <xf numFmtId="181" fontId="10" fillId="0" borderId="18" xfId="0" applyNumberFormat="1" applyFont="1" applyBorder="1" applyAlignment="1" applyProtection="1">
      <alignment vertical="center"/>
      <protection/>
    </xf>
    <xf numFmtId="178" fontId="10" fillId="0" borderId="11" xfId="0" applyNumberFormat="1" applyFont="1" applyBorder="1" applyAlignment="1" applyProtection="1">
      <alignment vertical="center" readingOrder="2"/>
      <protection/>
    </xf>
    <xf numFmtId="0" fontId="10" fillId="0" borderId="0" xfId="0" applyFont="1" applyAlignment="1">
      <alignment vertical="center"/>
    </xf>
    <xf numFmtId="181" fontId="8" fillId="0" borderId="18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10" fillId="0" borderId="25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top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 vertical="center"/>
      <protection/>
    </xf>
    <xf numFmtId="181" fontId="10" fillId="0" borderId="23" xfId="0" applyNumberFormat="1" applyFont="1" applyBorder="1" applyAlignment="1" applyProtection="1">
      <alignment horizontal="right" vertical="center"/>
      <protection/>
    </xf>
    <xf numFmtId="181" fontId="10" fillId="0" borderId="11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0" fillId="0" borderId="12" xfId="0" applyNumberFormat="1" applyFont="1" applyBorder="1" applyAlignment="1" applyProtection="1">
      <alignment horizontal="right" vertical="center"/>
      <protection locked="0"/>
    </xf>
    <xf numFmtId="181" fontId="8" fillId="0" borderId="11" xfId="0" applyNumberFormat="1" applyFont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178" fontId="10" fillId="0" borderId="11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0" fontId="0" fillId="0" borderId="29" xfId="0" applyFont="1" applyBorder="1" applyAlignment="1">
      <alignment vertical="center"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distributed" vertical="center" wrapText="1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178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2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 vertical="center"/>
      <protection locked="0"/>
    </xf>
    <xf numFmtId="181" fontId="10" fillId="0" borderId="23" xfId="0" applyNumberFormat="1" applyFont="1" applyBorder="1" applyAlignment="1" applyProtection="1">
      <alignment horizontal="right" vertical="center"/>
      <protection locked="0"/>
    </xf>
    <xf numFmtId="178" fontId="8" fillId="0" borderId="11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 locked="0"/>
    </xf>
    <xf numFmtId="181" fontId="8" fillId="0" borderId="12" xfId="0" applyNumberFormat="1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 applyProtection="1">
      <alignment horizontal="right" vertical="center"/>
      <protection locked="0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distributed" vertical="center" indent="1"/>
      <protection/>
    </xf>
    <xf numFmtId="0" fontId="12" fillId="0" borderId="21" xfId="0" applyFont="1" applyBorder="1" applyAlignment="1" applyProtection="1">
      <alignment horizontal="distributed" vertical="center" indent="1"/>
      <protection/>
    </xf>
    <xf numFmtId="181" fontId="8" fillId="0" borderId="14" xfId="0" applyNumberFormat="1" applyFont="1" applyBorder="1" applyAlignment="1" applyProtection="1">
      <alignment horizontal="right" vertical="center"/>
      <protection/>
    </xf>
    <xf numFmtId="181" fontId="8" fillId="0" borderId="23" xfId="0" applyNumberFormat="1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distributed" vertical="center" indent="1"/>
      <protection locked="0"/>
    </xf>
    <xf numFmtId="0" fontId="12" fillId="0" borderId="12" xfId="0" applyFont="1" applyBorder="1" applyAlignment="1" applyProtection="1">
      <alignment horizontal="distributed" vertical="center" inden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2" xfId="0" applyFont="1" applyBorder="1" applyAlignment="1" applyProtection="1">
      <alignment horizontal="center" vertical="top"/>
      <protection locked="0"/>
    </xf>
    <xf numFmtId="178" fontId="8" fillId="0" borderId="14" xfId="0" applyNumberFormat="1" applyFont="1" applyBorder="1" applyAlignment="1" applyProtection="1">
      <alignment horizontal="right" vertical="center"/>
      <protection/>
    </xf>
    <xf numFmtId="178" fontId="8" fillId="0" borderId="22" xfId="0" applyNumberFormat="1" applyFont="1" applyBorder="1" applyAlignment="1" applyProtection="1">
      <alignment horizontal="right" vertical="center"/>
      <protection/>
    </xf>
    <xf numFmtId="0" fontId="12" fillId="0" borderId="20" xfId="0" applyFont="1" applyBorder="1" applyAlignment="1" applyProtection="1">
      <alignment horizontal="distributed" vertical="center" indent="1"/>
      <protection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181" fontId="8" fillId="0" borderId="22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23" xfId="0" applyFont="1" applyBorder="1" applyAlignment="1" applyProtection="1">
      <alignment horizontal="distributed" vertical="center" indent="1"/>
      <protection/>
    </xf>
    <xf numFmtId="0" fontId="10" fillId="0" borderId="25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62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3" t="s">
        <v>50</v>
      </c>
      <c r="B1" s="53"/>
      <c r="C1" s="53"/>
      <c r="D1" s="53"/>
      <c r="E1" s="53"/>
      <c r="F1" s="53"/>
      <c r="G1" s="53"/>
      <c r="H1" s="53"/>
    </row>
    <row r="2" spans="2:8" ht="17.25" customHeight="1">
      <c r="B2" s="63"/>
      <c r="C2" s="63"/>
      <c r="D2" s="63"/>
      <c r="E2" s="63"/>
      <c r="F2" s="63"/>
      <c r="G2" s="63"/>
      <c r="H2" s="63"/>
    </row>
    <row r="3" spans="2:8" ht="20.25" thickBot="1">
      <c r="B3" s="2"/>
      <c r="C3" s="56" t="s">
        <v>44</v>
      </c>
      <c r="D3" s="56"/>
      <c r="E3" s="56"/>
      <c r="F3" s="56"/>
      <c r="G3" s="56"/>
      <c r="H3" s="56"/>
    </row>
    <row r="4" spans="1:8" ht="18.75" customHeight="1">
      <c r="A4" s="57" t="s">
        <v>3</v>
      </c>
      <c r="B4" s="58"/>
      <c r="C4" s="54" t="s">
        <v>40</v>
      </c>
      <c r="D4" s="54"/>
      <c r="E4" s="54" t="s">
        <v>5</v>
      </c>
      <c r="F4" s="54"/>
      <c r="G4" s="54" t="s">
        <v>51</v>
      </c>
      <c r="H4" s="50"/>
    </row>
    <row r="5" spans="1:8" ht="18.75" customHeight="1">
      <c r="A5" s="59"/>
      <c r="B5" s="60"/>
      <c r="C5" s="18" t="s">
        <v>7</v>
      </c>
      <c r="D5" s="19" t="s">
        <v>1</v>
      </c>
      <c r="E5" s="18" t="s">
        <v>7</v>
      </c>
      <c r="F5" s="19" t="s">
        <v>1</v>
      </c>
      <c r="G5" s="18" t="s">
        <v>7</v>
      </c>
      <c r="H5" s="3" t="s">
        <v>1</v>
      </c>
    </row>
    <row r="6" spans="1:8" ht="17.25" customHeight="1">
      <c r="A6" s="48" t="s">
        <v>8</v>
      </c>
      <c r="B6" s="49"/>
      <c r="C6" s="20">
        <f>C7</f>
        <v>11000</v>
      </c>
      <c r="D6" s="46">
        <f>C6/C6*100</f>
        <v>100</v>
      </c>
      <c r="E6" s="20">
        <f>E7</f>
        <v>10775</v>
      </c>
      <c r="F6" s="46">
        <f>E6/E6*100</f>
        <v>100</v>
      </c>
      <c r="G6" s="22">
        <f>E6-C6</f>
        <v>-225</v>
      </c>
      <c r="H6" s="23">
        <f>G6/C6*100</f>
        <v>-2.0454545454545454</v>
      </c>
    </row>
    <row r="7" spans="1:8" ht="17.25" customHeight="1">
      <c r="A7" s="24"/>
      <c r="B7" s="13" t="s">
        <v>9</v>
      </c>
      <c r="C7" s="25">
        <v>11000</v>
      </c>
      <c r="D7" s="26">
        <f>C7/C7*100</f>
        <v>100</v>
      </c>
      <c r="E7" s="27">
        <v>10775</v>
      </c>
      <c r="F7" s="26">
        <f>E7/E7*100</f>
        <v>100</v>
      </c>
      <c r="G7" s="28">
        <f>E7-C7</f>
        <v>-225</v>
      </c>
      <c r="H7" s="29">
        <f>G7/C7*100</f>
        <v>-2.0454545454545454</v>
      </c>
    </row>
    <row r="8" spans="1:8" ht="17.25" customHeight="1">
      <c r="A8" s="61" t="s">
        <v>10</v>
      </c>
      <c r="B8" s="62"/>
      <c r="C8" s="32">
        <f>C9</f>
        <v>12000</v>
      </c>
      <c r="D8" s="32">
        <f>C8/C6*100</f>
        <v>109.09090909090908</v>
      </c>
      <c r="E8" s="32">
        <f>E9</f>
        <v>12000</v>
      </c>
      <c r="F8" s="32">
        <f>E8/E6*100</f>
        <v>111.36890951276102</v>
      </c>
      <c r="G8" s="33">
        <f>E8-C8</f>
        <v>0</v>
      </c>
      <c r="H8" s="34">
        <f>G8/C8*100</f>
        <v>0</v>
      </c>
    </row>
    <row r="9" spans="1:8" ht="17.25" customHeight="1">
      <c r="A9" s="24"/>
      <c r="B9" s="13" t="s">
        <v>11</v>
      </c>
      <c r="C9" s="25">
        <v>12000</v>
      </c>
      <c r="D9" s="26">
        <f>C9/C7*100</f>
        <v>109.09090909090908</v>
      </c>
      <c r="E9" s="27">
        <v>12000</v>
      </c>
      <c r="F9" s="26">
        <f>E9/E7*100</f>
        <v>111.36890951276102</v>
      </c>
      <c r="G9" s="28">
        <f>E9-C9</f>
        <v>0</v>
      </c>
      <c r="H9" s="34">
        <f>G9/C9*100</f>
        <v>0</v>
      </c>
    </row>
    <row r="10" spans="1:8" ht="17.25" customHeight="1">
      <c r="A10" s="61" t="s">
        <v>43</v>
      </c>
      <c r="B10" s="62"/>
      <c r="C10" s="32">
        <f>C7-C9</f>
        <v>-1000</v>
      </c>
      <c r="D10" s="32">
        <f>C10/C6*100</f>
        <v>-9.090909090909092</v>
      </c>
      <c r="E10" s="32">
        <f>E7-E9</f>
        <v>-1225</v>
      </c>
      <c r="F10" s="32">
        <f>E10/E6*100</f>
        <v>-11.36890951276102</v>
      </c>
      <c r="G10" s="33">
        <f>E10-C10</f>
        <v>-225</v>
      </c>
      <c r="H10" s="29">
        <f>G10/C10*100</f>
        <v>22.5</v>
      </c>
    </row>
    <row r="11" spans="1:8" ht="17.25" customHeight="1">
      <c r="A11" s="35"/>
      <c r="B11" s="13"/>
      <c r="C11" s="25"/>
      <c r="D11" s="26">
        <v>0</v>
      </c>
      <c r="E11" s="27"/>
      <c r="F11" s="26">
        <v>0</v>
      </c>
      <c r="G11" s="28">
        <v>0</v>
      </c>
      <c r="H11" s="29">
        <v>0</v>
      </c>
    </row>
    <row r="12" spans="1:8" ht="17.25" customHeight="1">
      <c r="A12" s="35"/>
      <c r="B12" s="13"/>
      <c r="C12" s="25"/>
      <c r="D12" s="26"/>
      <c r="E12" s="27"/>
      <c r="F12" s="26"/>
      <c r="G12" s="28"/>
      <c r="H12" s="29"/>
    </row>
    <row r="13" spans="1:8" ht="17.25" customHeight="1">
      <c r="A13" s="35"/>
      <c r="B13" s="13"/>
      <c r="C13" s="25"/>
      <c r="D13" s="26"/>
      <c r="E13" s="27"/>
      <c r="F13" s="26"/>
      <c r="G13" s="28"/>
      <c r="H13" s="29"/>
    </row>
    <row r="14" spans="1:8" ht="17.25" customHeight="1">
      <c r="A14" s="61"/>
      <c r="B14" s="62"/>
      <c r="C14" s="32"/>
      <c r="D14" s="32"/>
      <c r="E14" s="32"/>
      <c r="F14" s="32"/>
      <c r="G14" s="33"/>
      <c r="H14" s="34"/>
    </row>
    <row r="15" spans="1:8" ht="17.25" customHeight="1">
      <c r="A15" s="24"/>
      <c r="B15" s="13"/>
      <c r="C15" s="25"/>
      <c r="D15" s="26"/>
      <c r="E15" s="27"/>
      <c r="F15" s="26"/>
      <c r="G15" s="28"/>
      <c r="H15" s="29"/>
    </row>
    <row r="16" spans="1:8" ht="17.25" customHeight="1">
      <c r="A16" s="24"/>
      <c r="B16" s="13"/>
      <c r="C16" s="25"/>
      <c r="D16" s="26"/>
      <c r="E16" s="27"/>
      <c r="F16" s="26"/>
      <c r="G16" s="28"/>
      <c r="H16" s="29"/>
    </row>
    <row r="17" spans="1:8" ht="17.25" customHeight="1">
      <c r="A17" s="24"/>
      <c r="B17" s="13"/>
      <c r="C17" s="25"/>
      <c r="D17" s="26"/>
      <c r="E17" s="27"/>
      <c r="F17" s="26"/>
      <c r="G17" s="28"/>
      <c r="H17" s="29"/>
    </row>
    <row r="18" spans="1:8" ht="17.25" customHeight="1">
      <c r="A18" s="24"/>
      <c r="B18" s="13"/>
      <c r="C18" s="25"/>
      <c r="D18" s="26"/>
      <c r="E18" s="27"/>
      <c r="F18" s="26"/>
      <c r="G18" s="28"/>
      <c r="H18" s="29"/>
    </row>
    <row r="19" spans="1:8" ht="17.25" customHeight="1">
      <c r="A19" s="24"/>
      <c r="B19" s="13"/>
      <c r="C19" s="25"/>
      <c r="D19" s="26"/>
      <c r="E19" s="27"/>
      <c r="F19" s="26"/>
      <c r="G19" s="28"/>
      <c r="H19" s="29"/>
    </row>
    <row r="20" spans="1:8" ht="17.25" customHeight="1" thickBot="1">
      <c r="A20" s="51"/>
      <c r="B20" s="52"/>
      <c r="C20" s="36"/>
      <c r="D20" s="36"/>
      <c r="E20" s="36"/>
      <c r="F20" s="36"/>
      <c r="G20" s="37"/>
      <c r="H20" s="38"/>
    </row>
    <row r="21" spans="2:8" ht="16.5" customHeight="1">
      <c r="B21" s="55"/>
      <c r="C21" s="55"/>
      <c r="D21" s="55"/>
      <c r="E21" s="55"/>
      <c r="F21" s="55"/>
      <c r="G21" s="55"/>
      <c r="H21" s="55"/>
    </row>
    <row r="22" spans="2:8" ht="16.5" customHeight="1">
      <c r="B22" s="47"/>
      <c r="C22" s="47"/>
      <c r="D22" s="47"/>
      <c r="E22" s="47"/>
      <c r="F22" s="47"/>
      <c r="G22" s="47"/>
      <c r="H22" s="47"/>
    </row>
    <row r="23" ht="16.5" customHeight="1"/>
    <row r="24" ht="16.5" customHeight="1"/>
    <row r="25" spans="1:8" ht="27" customHeight="1">
      <c r="A25" s="53" t="s">
        <v>52</v>
      </c>
      <c r="B25" s="53"/>
      <c r="C25" s="53"/>
      <c r="D25" s="53"/>
      <c r="E25" s="53"/>
      <c r="F25" s="53"/>
      <c r="G25" s="53"/>
      <c r="H25" s="53"/>
    </row>
    <row r="26" spans="2:8" ht="17.25" customHeight="1">
      <c r="B26" s="63"/>
      <c r="C26" s="63"/>
      <c r="D26" s="63"/>
      <c r="E26" s="63"/>
      <c r="F26" s="63"/>
      <c r="G26" s="63"/>
      <c r="H26" s="63"/>
    </row>
    <row r="27" spans="2:8" ht="20.25" thickBot="1">
      <c r="B27" s="2"/>
      <c r="C27" s="56" t="s">
        <v>44</v>
      </c>
      <c r="D27" s="56"/>
      <c r="E27" s="56"/>
      <c r="F27" s="56"/>
      <c r="G27" s="56"/>
      <c r="H27" s="56"/>
    </row>
    <row r="28" spans="1:8" ht="18.75" customHeight="1">
      <c r="A28" s="57" t="s">
        <v>12</v>
      </c>
      <c r="B28" s="58"/>
      <c r="C28" s="54" t="s">
        <v>40</v>
      </c>
      <c r="D28" s="54"/>
      <c r="E28" s="54" t="s">
        <v>13</v>
      </c>
      <c r="F28" s="54"/>
      <c r="G28" s="54" t="s">
        <v>53</v>
      </c>
      <c r="H28" s="50"/>
    </row>
    <row r="29" spans="1:8" ht="18.75" customHeight="1">
      <c r="A29" s="59"/>
      <c r="B29" s="60"/>
      <c r="C29" s="18" t="s">
        <v>7</v>
      </c>
      <c r="D29" s="19" t="s">
        <v>1</v>
      </c>
      <c r="E29" s="18" t="s">
        <v>7</v>
      </c>
      <c r="F29" s="19" t="s">
        <v>1</v>
      </c>
      <c r="G29" s="18" t="s">
        <v>7</v>
      </c>
      <c r="H29" s="3" t="s">
        <v>1</v>
      </c>
    </row>
    <row r="30" spans="1:8" ht="17.25" customHeight="1">
      <c r="A30" s="48" t="s">
        <v>14</v>
      </c>
      <c r="B30" s="49"/>
      <c r="C30" s="20">
        <f>C31</f>
        <v>3000</v>
      </c>
      <c r="D30" s="21">
        <f>C30/C30*100</f>
        <v>100</v>
      </c>
      <c r="E30" s="20">
        <f>E31</f>
        <v>2075</v>
      </c>
      <c r="F30" s="21">
        <f>E30/E30*100</f>
        <v>100</v>
      </c>
      <c r="G30" s="20">
        <f aca="true" t="shared" si="0" ref="G30:G38">E30-C30</f>
        <v>-925</v>
      </c>
      <c r="H30" s="23">
        <f aca="true" t="shared" si="1" ref="H30:H38">G30/C30*100</f>
        <v>-30.833333333333336</v>
      </c>
    </row>
    <row r="31" spans="1:8" ht="17.25" customHeight="1">
      <c r="A31" s="39"/>
      <c r="B31" s="13" t="s">
        <v>15</v>
      </c>
      <c r="C31" s="25">
        <v>3000</v>
      </c>
      <c r="D31" s="26">
        <f>C31/C30*100</f>
        <v>100</v>
      </c>
      <c r="E31" s="27">
        <v>2075</v>
      </c>
      <c r="F31" s="26">
        <f>E31/E30*100</f>
        <v>100</v>
      </c>
      <c r="G31" s="28">
        <f t="shared" si="0"/>
        <v>-925</v>
      </c>
      <c r="H31" s="29">
        <f t="shared" si="1"/>
        <v>-30.833333333333336</v>
      </c>
    </row>
    <row r="32" spans="1:8" ht="17.25" customHeight="1">
      <c r="A32" s="61" t="s">
        <v>16</v>
      </c>
      <c r="B32" s="62"/>
      <c r="C32" s="32">
        <f>C33</f>
        <v>1000</v>
      </c>
      <c r="D32" s="32">
        <f>C32/C30*100</f>
        <v>33.33333333333333</v>
      </c>
      <c r="E32" s="32">
        <f>E33</f>
        <v>1225</v>
      </c>
      <c r="F32" s="32">
        <f>E32/E30*100</f>
        <v>59.036144578313255</v>
      </c>
      <c r="G32" s="46">
        <f t="shared" si="0"/>
        <v>225</v>
      </c>
      <c r="H32" s="34">
        <f t="shared" si="1"/>
        <v>22.5</v>
      </c>
    </row>
    <row r="33" spans="1:8" ht="17.25" customHeight="1">
      <c r="A33" s="40"/>
      <c r="B33" s="13" t="s">
        <v>17</v>
      </c>
      <c r="C33" s="25">
        <v>1000</v>
      </c>
      <c r="D33" s="43">
        <f>C33/C30*100</f>
        <v>33.33333333333333</v>
      </c>
      <c r="E33" s="27">
        <v>1225</v>
      </c>
      <c r="F33" s="43">
        <f>E33/E30*100</f>
        <v>59.036144578313255</v>
      </c>
      <c r="G33" s="26">
        <f t="shared" si="0"/>
        <v>225</v>
      </c>
      <c r="H33" s="44">
        <f t="shared" si="1"/>
        <v>22.5</v>
      </c>
    </row>
    <row r="34" spans="1:8" ht="17.25" customHeight="1">
      <c r="A34" s="30" t="s">
        <v>18</v>
      </c>
      <c r="B34" s="31"/>
      <c r="C34" s="32">
        <f>C30-C32</f>
        <v>2000</v>
      </c>
      <c r="D34" s="32">
        <f>C34/C30*100</f>
        <v>66.66666666666666</v>
      </c>
      <c r="E34" s="32">
        <f>E30-E32</f>
        <v>850</v>
      </c>
      <c r="F34" s="32">
        <f>E34/E30*100</f>
        <v>40.963855421686745</v>
      </c>
      <c r="G34" s="32">
        <f t="shared" si="0"/>
        <v>-1150</v>
      </c>
      <c r="H34" s="34">
        <f t="shared" si="1"/>
        <v>-57.49999999999999</v>
      </c>
    </row>
    <row r="35" spans="1:8" ht="17.25" customHeight="1">
      <c r="A35" s="30" t="s">
        <v>19</v>
      </c>
      <c r="B35" s="31"/>
      <c r="C35" s="32">
        <f>C36</f>
        <v>1000</v>
      </c>
      <c r="D35" s="32">
        <f>C35/C35*100</f>
        <v>100</v>
      </c>
      <c r="E35" s="32">
        <f>E36</f>
        <v>1225</v>
      </c>
      <c r="F35" s="32">
        <f>E35/E35*100</f>
        <v>100</v>
      </c>
      <c r="G35" s="33">
        <f t="shared" si="0"/>
        <v>225</v>
      </c>
      <c r="H35" s="34">
        <f t="shared" si="1"/>
        <v>22.5</v>
      </c>
    </row>
    <row r="36" spans="1:8" ht="17.25" customHeight="1">
      <c r="A36" s="41"/>
      <c r="B36" s="13" t="s">
        <v>20</v>
      </c>
      <c r="C36" s="42">
        <v>1000</v>
      </c>
      <c r="D36" s="43">
        <f>C36/C35*100</f>
        <v>100</v>
      </c>
      <c r="E36" s="42">
        <v>1225</v>
      </c>
      <c r="F36" s="43">
        <f>E36/E35*100</f>
        <v>100</v>
      </c>
      <c r="G36" s="28">
        <f t="shared" si="0"/>
        <v>225</v>
      </c>
      <c r="H36" s="44">
        <f t="shared" si="1"/>
        <v>22.5</v>
      </c>
    </row>
    <row r="37" spans="1:8" ht="17.25" customHeight="1">
      <c r="A37" s="61" t="s">
        <v>21</v>
      </c>
      <c r="B37" s="62"/>
      <c r="C37" s="32">
        <f>C38</f>
        <v>1000</v>
      </c>
      <c r="D37" s="32">
        <f>C37/C37*100</f>
        <v>100</v>
      </c>
      <c r="E37" s="32">
        <f>E38</f>
        <v>1225</v>
      </c>
      <c r="F37" s="32">
        <f>E37/E37*100</f>
        <v>100</v>
      </c>
      <c r="G37" s="33">
        <f t="shared" si="0"/>
        <v>225</v>
      </c>
      <c r="H37" s="34">
        <f t="shared" si="1"/>
        <v>22.5</v>
      </c>
    </row>
    <row r="38" spans="1:8" ht="17.25" customHeight="1">
      <c r="A38" s="45"/>
      <c r="B38" s="13" t="s">
        <v>22</v>
      </c>
      <c r="C38" s="25">
        <v>1000</v>
      </c>
      <c r="D38" s="43">
        <f>C38/C37*100</f>
        <v>100</v>
      </c>
      <c r="E38" s="27">
        <v>1225</v>
      </c>
      <c r="F38" s="43">
        <f>E38/E37*100</f>
        <v>100</v>
      </c>
      <c r="G38" s="28">
        <f t="shared" si="0"/>
        <v>225</v>
      </c>
      <c r="H38" s="44">
        <f t="shared" si="1"/>
        <v>22.5</v>
      </c>
    </row>
    <row r="39" spans="1:8" ht="17.25" customHeight="1">
      <c r="A39" s="61" t="s">
        <v>23</v>
      </c>
      <c r="B39" s="62"/>
      <c r="C39" s="32">
        <v>0</v>
      </c>
      <c r="D39" s="32">
        <v>0</v>
      </c>
      <c r="E39" s="32"/>
      <c r="F39" s="32"/>
      <c r="G39" s="32">
        <v>0</v>
      </c>
      <c r="H39" s="34">
        <v>0</v>
      </c>
    </row>
    <row r="40" spans="1:8" ht="17.25" customHeight="1">
      <c r="A40" s="30"/>
      <c r="B40" s="31"/>
      <c r="C40" s="32"/>
      <c r="D40" s="32"/>
      <c r="E40" s="32"/>
      <c r="F40" s="32"/>
      <c r="G40" s="32"/>
      <c r="H40" s="34"/>
    </row>
    <row r="41" spans="1:8" ht="17.25" customHeight="1">
      <c r="A41" s="30"/>
      <c r="B41" s="31"/>
      <c r="C41" s="32"/>
      <c r="D41" s="32"/>
      <c r="E41" s="32"/>
      <c r="F41" s="32"/>
      <c r="G41" s="32"/>
      <c r="H41" s="34"/>
    </row>
    <row r="42" spans="1:8" ht="17.25" customHeight="1" thickBot="1">
      <c r="A42" s="51"/>
      <c r="B42" s="52"/>
      <c r="C42" s="36"/>
      <c r="D42" s="36"/>
      <c r="E42" s="36"/>
      <c r="F42" s="36"/>
      <c r="G42" s="36"/>
      <c r="H42" s="38"/>
    </row>
    <row r="43" spans="2:8" ht="15.75">
      <c r="B43" s="55"/>
      <c r="C43" s="55"/>
      <c r="D43" s="55"/>
      <c r="E43" s="55"/>
      <c r="F43" s="55"/>
      <c r="G43" s="55"/>
      <c r="H43" s="55"/>
    </row>
    <row r="44" spans="2:8" ht="15.75">
      <c r="B44" s="47"/>
      <c r="C44" s="47"/>
      <c r="D44" s="47"/>
      <c r="E44" s="47"/>
      <c r="F44" s="47"/>
      <c r="G44" s="47"/>
      <c r="H44" s="47"/>
    </row>
  </sheetData>
  <sheetProtection/>
  <mergeCells count="28">
    <mergeCell ref="A8:B8"/>
    <mergeCell ref="A10:B10"/>
    <mergeCell ref="B44:H44"/>
    <mergeCell ref="A1:H1"/>
    <mergeCell ref="C28:D28"/>
    <mergeCell ref="B26:H26"/>
    <mergeCell ref="G4:H4"/>
    <mergeCell ref="B2:H2"/>
    <mergeCell ref="C27:H27"/>
    <mergeCell ref="E28:F28"/>
    <mergeCell ref="B43:H43"/>
    <mergeCell ref="A42:B42"/>
    <mergeCell ref="A37:B37"/>
    <mergeCell ref="A39:B39"/>
    <mergeCell ref="G28:H28"/>
    <mergeCell ref="A14:B14"/>
    <mergeCell ref="A30:B30"/>
    <mergeCell ref="A32:B32"/>
    <mergeCell ref="C3:H3"/>
    <mergeCell ref="A4:B5"/>
    <mergeCell ref="A20:B20"/>
    <mergeCell ref="A28:B29"/>
    <mergeCell ref="A25:H25"/>
    <mergeCell ref="C4:D4"/>
    <mergeCell ref="E4:F4"/>
    <mergeCell ref="B21:H21"/>
    <mergeCell ref="B22:H22"/>
    <mergeCell ref="A6:B6"/>
  </mergeCells>
  <dataValidations count="1">
    <dataValidation type="decimal" operator="greaterThanOrEqual" allowBlank="1" showInputMessage="1" showErrorMessage="1" sqref="C11:F19 C6:F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L25" sqref="L25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3" t="s">
        <v>54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7.25" customHeight="1"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2:11" ht="20.25" thickBot="1">
      <c r="B3" s="2"/>
      <c r="C3" s="117" t="s">
        <v>48</v>
      </c>
      <c r="D3" s="118"/>
      <c r="E3" s="118"/>
      <c r="F3" s="118"/>
      <c r="G3" s="118"/>
      <c r="H3" s="118"/>
      <c r="I3" s="103" t="s">
        <v>0</v>
      </c>
      <c r="J3" s="103"/>
      <c r="K3" s="103"/>
    </row>
    <row r="4" spans="1:11" ht="18.75" customHeight="1">
      <c r="A4" s="57" t="s">
        <v>4</v>
      </c>
      <c r="B4" s="57"/>
      <c r="C4" s="58"/>
      <c r="D4" s="79" t="s">
        <v>41</v>
      </c>
      <c r="E4" s="58"/>
      <c r="F4" s="79" t="s">
        <v>6</v>
      </c>
      <c r="G4" s="58"/>
      <c r="H4" s="50" t="s">
        <v>51</v>
      </c>
      <c r="I4" s="76"/>
      <c r="J4" s="76"/>
      <c r="K4" s="76"/>
    </row>
    <row r="5" spans="1:11" ht="18.75" customHeight="1">
      <c r="A5" s="59"/>
      <c r="B5" s="59"/>
      <c r="C5" s="60"/>
      <c r="D5" s="80"/>
      <c r="E5" s="60"/>
      <c r="F5" s="80"/>
      <c r="G5" s="60"/>
      <c r="H5" s="99" t="s">
        <v>42</v>
      </c>
      <c r="I5" s="100"/>
      <c r="J5" s="101" t="s">
        <v>1</v>
      </c>
      <c r="K5" s="102"/>
    </row>
    <row r="6" spans="1:11" ht="17.25" customHeight="1">
      <c r="A6" s="77" t="s">
        <v>24</v>
      </c>
      <c r="B6" s="77"/>
      <c r="C6" s="78"/>
      <c r="D6" s="81"/>
      <c r="E6" s="82"/>
      <c r="F6" s="81"/>
      <c r="G6" s="82"/>
      <c r="H6" s="81"/>
      <c r="I6" s="82"/>
      <c r="J6" s="83"/>
      <c r="K6" s="84"/>
    </row>
    <row r="7" spans="1:11" ht="17.25" customHeight="1">
      <c r="A7" s="4"/>
      <c r="B7" s="68" t="s">
        <v>45</v>
      </c>
      <c r="C7" s="69"/>
      <c r="D7" s="70">
        <f>D15</f>
        <v>-1000</v>
      </c>
      <c r="E7" s="71"/>
      <c r="F7" s="70">
        <f>F15</f>
        <v>-1225</v>
      </c>
      <c r="G7" s="71"/>
      <c r="H7" s="66">
        <f aca="true" t="shared" si="0" ref="H7:H15">F7-D7</f>
        <v>-225</v>
      </c>
      <c r="I7" s="67"/>
      <c r="J7" s="74">
        <f>H7/D7*100</f>
        <v>22.5</v>
      </c>
      <c r="K7" s="75">
        <v>2</v>
      </c>
    </row>
    <row r="8" spans="1:11" ht="17.25" customHeight="1">
      <c r="A8" s="4"/>
      <c r="B8" s="68" t="s">
        <v>55</v>
      </c>
      <c r="C8" s="69"/>
      <c r="D8" s="70">
        <v>-11000</v>
      </c>
      <c r="E8" s="71"/>
      <c r="F8" s="70">
        <v>-10775</v>
      </c>
      <c r="G8" s="71"/>
      <c r="H8" s="66">
        <f t="shared" si="0"/>
        <v>225</v>
      </c>
      <c r="I8" s="67"/>
      <c r="J8" s="74">
        <f>H8/D8*100</f>
        <v>-2.0454545454545454</v>
      </c>
      <c r="K8" s="75">
        <v>2</v>
      </c>
    </row>
    <row r="9" spans="1:11" ht="17.25" customHeight="1">
      <c r="A9" s="4"/>
      <c r="B9" s="68" t="s">
        <v>56</v>
      </c>
      <c r="C9" s="69"/>
      <c r="D9" s="70">
        <f>D7+D8</f>
        <v>-12000</v>
      </c>
      <c r="E9" s="71"/>
      <c r="F9" s="70">
        <f>F7+F8</f>
        <v>-12000</v>
      </c>
      <c r="G9" s="71"/>
      <c r="H9" s="66">
        <f t="shared" si="0"/>
        <v>0</v>
      </c>
      <c r="I9" s="67"/>
      <c r="J9" s="74">
        <f>H9/D9*100</f>
        <v>0</v>
      </c>
      <c r="K9" s="75">
        <v>2</v>
      </c>
    </row>
    <row r="10" spans="1:11" ht="17.25" customHeight="1">
      <c r="A10" s="4"/>
      <c r="B10" s="68" t="s">
        <v>61</v>
      </c>
      <c r="C10" s="69"/>
      <c r="D10" s="70"/>
      <c r="E10" s="71"/>
      <c r="F10" s="70"/>
      <c r="G10" s="71"/>
      <c r="H10" s="66"/>
      <c r="I10" s="67"/>
      <c r="J10" s="74"/>
      <c r="K10" s="75"/>
    </row>
    <row r="11" spans="1:11" ht="17.25" customHeight="1">
      <c r="A11" s="4"/>
      <c r="B11" s="68" t="s">
        <v>57</v>
      </c>
      <c r="C11" s="69"/>
      <c r="D11" s="70">
        <f>D9</f>
        <v>-12000</v>
      </c>
      <c r="E11" s="71"/>
      <c r="F11" s="70">
        <f>F9</f>
        <v>-12000</v>
      </c>
      <c r="G11" s="71"/>
      <c r="H11" s="66">
        <f t="shared" si="0"/>
        <v>0</v>
      </c>
      <c r="I11" s="67"/>
      <c r="J11" s="74"/>
      <c r="K11" s="75"/>
    </row>
    <row r="12" spans="1:11" ht="17.25" customHeight="1">
      <c r="A12" s="4"/>
      <c r="B12" s="68" t="s">
        <v>58</v>
      </c>
      <c r="C12" s="69"/>
      <c r="D12" s="70">
        <v>11000</v>
      </c>
      <c r="E12" s="71"/>
      <c r="F12" s="70">
        <v>10775</v>
      </c>
      <c r="G12" s="71"/>
      <c r="H12" s="66">
        <f t="shared" si="0"/>
        <v>-225</v>
      </c>
      <c r="I12" s="67"/>
      <c r="J12" s="74">
        <f>H12/D12*100</f>
        <v>-2.0454545454545454</v>
      </c>
      <c r="K12" s="75">
        <v>2</v>
      </c>
    </row>
    <row r="13" spans="1:11" ht="17.25" customHeight="1">
      <c r="A13" s="4"/>
      <c r="B13" s="68" t="s">
        <v>59</v>
      </c>
      <c r="C13" s="69"/>
      <c r="D13" s="70"/>
      <c r="E13" s="71"/>
      <c r="F13" s="70"/>
      <c r="G13" s="71"/>
      <c r="H13" s="66"/>
      <c r="I13" s="67"/>
      <c r="J13" s="74"/>
      <c r="K13" s="75"/>
    </row>
    <row r="14" spans="1:11" ht="17.25" customHeight="1">
      <c r="A14" s="4"/>
      <c r="B14" s="68" t="s">
        <v>60</v>
      </c>
      <c r="C14" s="69"/>
      <c r="D14" s="70"/>
      <c r="E14" s="71"/>
      <c r="F14" s="70"/>
      <c r="G14" s="71"/>
      <c r="H14" s="66"/>
      <c r="I14" s="67"/>
      <c r="J14" s="74"/>
      <c r="K14" s="75"/>
    </row>
    <row r="15" spans="1:11" ht="17.25" customHeight="1">
      <c r="A15" s="4"/>
      <c r="B15" s="4" t="s">
        <v>46</v>
      </c>
      <c r="C15" s="9"/>
      <c r="D15" s="72">
        <v>-1000</v>
      </c>
      <c r="E15" s="73"/>
      <c r="F15" s="72">
        <v>-1225</v>
      </c>
      <c r="G15" s="73"/>
      <c r="H15" s="72">
        <f t="shared" si="0"/>
        <v>-225</v>
      </c>
      <c r="I15" s="73"/>
      <c r="J15" s="95">
        <f>H15/D15*100</f>
        <v>22.5</v>
      </c>
      <c r="K15" s="96">
        <v>2</v>
      </c>
    </row>
    <row r="16" spans="1:11" ht="17.25" customHeight="1">
      <c r="A16" s="85" t="s">
        <v>47</v>
      </c>
      <c r="B16" s="85"/>
      <c r="C16" s="86"/>
      <c r="D16" s="72">
        <v>-1000</v>
      </c>
      <c r="E16" s="73"/>
      <c r="F16" s="72">
        <v>-1225</v>
      </c>
      <c r="G16" s="73"/>
      <c r="H16" s="72">
        <f>F16-D16</f>
        <v>-225</v>
      </c>
      <c r="I16" s="73"/>
      <c r="J16" s="95">
        <f>H16/D16*100</f>
        <v>22.5</v>
      </c>
      <c r="K16" s="96">
        <v>40.8551532033426</v>
      </c>
    </row>
    <row r="17" spans="1:11" ht="17.25" customHeight="1">
      <c r="A17" s="85" t="s">
        <v>25</v>
      </c>
      <c r="B17" s="85"/>
      <c r="C17" s="86"/>
      <c r="D17" s="97">
        <v>1003000</v>
      </c>
      <c r="E17" s="98"/>
      <c r="F17" s="97">
        <v>1002075</v>
      </c>
      <c r="G17" s="98"/>
      <c r="H17" s="72">
        <f>F17-D17</f>
        <v>-925</v>
      </c>
      <c r="I17" s="73"/>
      <c r="J17" s="95">
        <f>H17/D17*100</f>
        <v>-0.09222333000997009</v>
      </c>
      <c r="K17" s="96">
        <v>40.8551532033426</v>
      </c>
    </row>
    <row r="18" spans="1:11" ht="17.25" customHeight="1">
      <c r="A18" s="85" t="s">
        <v>26</v>
      </c>
      <c r="B18" s="85"/>
      <c r="C18" s="86"/>
      <c r="D18" s="72">
        <f>D16+D17</f>
        <v>1002000</v>
      </c>
      <c r="E18" s="73"/>
      <c r="F18" s="72">
        <f>F16+F17</f>
        <v>1000850</v>
      </c>
      <c r="G18" s="73"/>
      <c r="H18" s="72">
        <f>F18-D18</f>
        <v>-1150</v>
      </c>
      <c r="I18" s="73"/>
      <c r="J18" s="95">
        <f>H18/D18*100</f>
        <v>-0.11477045908183632</v>
      </c>
      <c r="K18" s="96">
        <v>41.8551532033426</v>
      </c>
    </row>
    <row r="19" spans="1:11" ht="17.25" customHeight="1">
      <c r="A19" s="85"/>
      <c r="B19" s="85"/>
      <c r="C19" s="86"/>
      <c r="D19" s="70">
        <v>0</v>
      </c>
      <c r="E19" s="71"/>
      <c r="F19" s="70">
        <v>0</v>
      </c>
      <c r="G19" s="71"/>
      <c r="H19" s="66">
        <f>F19-D19</f>
        <v>0</v>
      </c>
      <c r="I19" s="67"/>
      <c r="J19" s="95"/>
      <c r="K19" s="96"/>
    </row>
    <row r="20" spans="1:11" ht="17.25" customHeight="1" thickBot="1">
      <c r="A20" s="89"/>
      <c r="B20" s="89"/>
      <c r="C20" s="90"/>
      <c r="D20" s="93">
        <v>0</v>
      </c>
      <c r="E20" s="94"/>
      <c r="F20" s="93">
        <v>0</v>
      </c>
      <c r="G20" s="94"/>
      <c r="H20" s="64">
        <f>F20-D20</f>
        <v>0</v>
      </c>
      <c r="I20" s="65"/>
      <c r="J20" s="119"/>
      <c r="K20" s="120"/>
    </row>
    <row r="25" spans="2:11" ht="27" customHeight="1">
      <c r="B25" s="53" t="s">
        <v>27</v>
      </c>
      <c r="C25" s="53"/>
      <c r="D25" s="53"/>
      <c r="E25" s="53"/>
      <c r="F25" s="53"/>
      <c r="G25" s="53"/>
      <c r="H25" s="53"/>
      <c r="I25" s="53"/>
      <c r="J25" s="53"/>
      <c r="K25" s="53"/>
    </row>
    <row r="26" spans="2:11" ht="17.2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3:11" ht="20.25" customHeight="1" thickBot="1">
      <c r="C27" s="104" t="s">
        <v>49</v>
      </c>
      <c r="D27" s="104"/>
      <c r="E27" s="104"/>
      <c r="F27" s="104"/>
      <c r="G27" s="104"/>
      <c r="H27" s="104"/>
      <c r="I27" s="103" t="s">
        <v>0</v>
      </c>
      <c r="J27" s="103"/>
      <c r="K27" s="103"/>
    </row>
    <row r="28" spans="1:11" ht="35.25" customHeight="1">
      <c r="A28" s="106" t="s">
        <v>28</v>
      </c>
      <c r="B28" s="110"/>
      <c r="C28" s="105" t="s">
        <v>29</v>
      </c>
      <c r="D28" s="110"/>
      <c r="E28" s="91" t="s">
        <v>30</v>
      </c>
      <c r="F28" s="92"/>
      <c r="G28" s="105" t="s">
        <v>31</v>
      </c>
      <c r="H28" s="110"/>
      <c r="I28" s="105" t="s">
        <v>2</v>
      </c>
      <c r="J28" s="106"/>
      <c r="K28" s="11" t="s">
        <v>30</v>
      </c>
    </row>
    <row r="29" spans="1:11" ht="17.25" customHeight="1">
      <c r="A29" s="121" t="s">
        <v>32</v>
      </c>
      <c r="B29" s="112"/>
      <c r="C29" s="81">
        <f>C30</f>
        <v>1000850</v>
      </c>
      <c r="D29" s="82"/>
      <c r="E29" s="81">
        <f>C29/C29*100</f>
        <v>100</v>
      </c>
      <c r="F29" s="82">
        <f>IF(E$5&gt;0,(E29/E$23)*100,0)</f>
        <v>0</v>
      </c>
      <c r="G29" s="111" t="s">
        <v>33</v>
      </c>
      <c r="H29" s="112"/>
      <c r="I29" s="81">
        <f>SUM(I30:J34)</f>
        <v>0</v>
      </c>
      <c r="J29" s="107"/>
      <c r="K29" s="10">
        <f>IF(I$41&gt;0,(I29/I$41)*100,0)</f>
        <v>0</v>
      </c>
    </row>
    <row r="30" spans="1:11" ht="17.25" customHeight="1">
      <c r="A30" s="87" t="s">
        <v>34</v>
      </c>
      <c r="B30" s="88"/>
      <c r="C30" s="70">
        <v>1000850</v>
      </c>
      <c r="D30" s="71"/>
      <c r="E30" s="66">
        <f>IF(C$29&gt;0,(C30/C$29)*100,0)</f>
        <v>100</v>
      </c>
      <c r="F30" s="67">
        <f>IF(E$5&gt;0,(E30/E$23)*100,0)</f>
        <v>0</v>
      </c>
      <c r="G30" s="87"/>
      <c r="H30" s="88"/>
      <c r="I30" s="70"/>
      <c r="J30" s="108"/>
      <c r="K30" s="7">
        <f>IF(I$41&gt;0,(I30/I$41)*100,0)</f>
        <v>0</v>
      </c>
    </row>
    <row r="31" spans="1:11" ht="17.25" customHeight="1">
      <c r="A31" s="87"/>
      <c r="B31" s="88"/>
      <c r="C31" s="70"/>
      <c r="D31" s="71"/>
      <c r="E31" s="66">
        <f aca="true" t="shared" si="1" ref="E31:E40">IF(C$29&gt;0,(C31/C$29)*100,0)</f>
        <v>0</v>
      </c>
      <c r="F31" s="67">
        <f>IF(E$5&gt;0,(E31/E$23)*100,0)</f>
        <v>0</v>
      </c>
      <c r="G31" s="87"/>
      <c r="H31" s="88"/>
      <c r="I31" s="70"/>
      <c r="J31" s="108"/>
      <c r="K31" s="7">
        <f>IF(I$41&gt;0,(I31/I$41)*100,0)</f>
        <v>0</v>
      </c>
    </row>
    <row r="32" spans="1:11" ht="17.25" customHeight="1">
      <c r="A32" s="12"/>
      <c r="B32" s="13"/>
      <c r="C32" s="5"/>
      <c r="D32" s="6"/>
      <c r="E32" s="7"/>
      <c r="F32" s="8"/>
      <c r="G32" s="12"/>
      <c r="H32" s="13"/>
      <c r="I32" s="5"/>
      <c r="J32" s="14"/>
      <c r="K32" s="7"/>
    </row>
    <row r="33" spans="1:11" ht="17.25" customHeight="1">
      <c r="A33" s="87"/>
      <c r="B33" s="88"/>
      <c r="C33" s="70"/>
      <c r="D33" s="71"/>
      <c r="E33" s="66">
        <f t="shared" si="1"/>
        <v>0</v>
      </c>
      <c r="F33" s="67">
        <f>IF(E$5&gt;0,(E33/E$23)*100,0)</f>
        <v>0</v>
      </c>
      <c r="G33" s="87"/>
      <c r="H33" s="88"/>
      <c r="I33" s="70"/>
      <c r="J33" s="108"/>
      <c r="K33" s="7">
        <f>IF(I$41&gt;0,(I33/I$41)*100,0)</f>
        <v>0</v>
      </c>
    </row>
    <row r="34" spans="1:11" ht="17.25" customHeight="1">
      <c r="A34" s="87"/>
      <c r="B34" s="88"/>
      <c r="C34" s="70"/>
      <c r="D34" s="71"/>
      <c r="E34" s="66">
        <f t="shared" si="1"/>
        <v>0</v>
      </c>
      <c r="F34" s="67">
        <f>IF(E$5&gt;0,(E34/E$23)*100,0)</f>
        <v>0</v>
      </c>
      <c r="G34" s="125"/>
      <c r="H34" s="126"/>
      <c r="I34" s="70"/>
      <c r="J34" s="108"/>
      <c r="K34" s="7">
        <f>IF(I$41&gt;0,(I34/I$41)*100,0)</f>
        <v>0</v>
      </c>
    </row>
    <row r="35" spans="1:11" ht="17.25" customHeight="1">
      <c r="A35" s="87"/>
      <c r="B35" s="88"/>
      <c r="C35" s="70"/>
      <c r="D35" s="71"/>
      <c r="E35" s="66">
        <f t="shared" si="1"/>
        <v>0</v>
      </c>
      <c r="F35" s="67">
        <f>IF(E$5&gt;0,(E35/E$23)*100,0)</f>
        <v>0</v>
      </c>
      <c r="G35" s="115" t="s">
        <v>35</v>
      </c>
      <c r="H35" s="116"/>
      <c r="I35" s="97">
        <f>I36+I37</f>
        <v>1000850</v>
      </c>
      <c r="J35" s="109"/>
      <c r="K35" s="10">
        <f>IF(I$41&gt;0,(I35/I$41)*100,0)</f>
        <v>100</v>
      </c>
    </row>
    <row r="36" spans="1:11" ht="17.25" customHeight="1">
      <c r="A36" s="87"/>
      <c r="B36" s="88"/>
      <c r="C36" s="70"/>
      <c r="D36" s="71"/>
      <c r="E36" s="66">
        <f t="shared" si="1"/>
        <v>0</v>
      </c>
      <c r="F36" s="67">
        <f>IF(E$5&gt;0,(E36/E$23)*100,0)</f>
        <v>0</v>
      </c>
      <c r="G36" s="87" t="s">
        <v>36</v>
      </c>
      <c r="H36" s="88"/>
      <c r="I36" s="70">
        <v>1000000</v>
      </c>
      <c r="J36" s="108"/>
      <c r="K36" s="7">
        <f>IF(I$41&gt;0,(I36/I$41)*100,0)</f>
        <v>99.91507218863966</v>
      </c>
    </row>
    <row r="37" spans="1:11" ht="17.25" customHeight="1">
      <c r="A37" s="87"/>
      <c r="B37" s="88"/>
      <c r="C37" s="70"/>
      <c r="D37" s="71"/>
      <c r="E37" s="66">
        <f t="shared" si="1"/>
        <v>0</v>
      </c>
      <c r="F37" s="67">
        <f>IF(E$5&gt;0,(E37/E$23)*100,0)</f>
        <v>0</v>
      </c>
      <c r="G37" s="87" t="s">
        <v>37</v>
      </c>
      <c r="H37" s="88"/>
      <c r="I37" s="70">
        <v>850</v>
      </c>
      <c r="J37" s="108"/>
      <c r="K37" s="7">
        <f>IF(I$41&gt;0,(I37/I$41)*100,0)</f>
        <v>0.0849278113603437</v>
      </c>
    </row>
    <row r="38" spans="1:11" ht="17.25" customHeight="1">
      <c r="A38" s="12"/>
      <c r="B38" s="13"/>
      <c r="C38" s="5"/>
      <c r="D38" s="6"/>
      <c r="E38" s="7"/>
      <c r="F38" s="8"/>
      <c r="G38" s="12"/>
      <c r="H38" s="13"/>
      <c r="I38" s="5"/>
      <c r="J38" s="14"/>
      <c r="K38" s="7"/>
    </row>
    <row r="39" spans="1:11" ht="17.25" customHeight="1">
      <c r="A39" s="87"/>
      <c r="B39" s="88"/>
      <c r="C39" s="70"/>
      <c r="D39" s="71"/>
      <c r="E39" s="66">
        <f t="shared" si="1"/>
        <v>0</v>
      </c>
      <c r="F39" s="67">
        <f>IF(E$5&gt;0,(E39/E$23)*100,0)</f>
        <v>0</v>
      </c>
      <c r="G39" s="87"/>
      <c r="H39" s="88"/>
      <c r="I39" s="70"/>
      <c r="J39" s="108"/>
      <c r="K39" s="7">
        <f>IF(I$41&gt;0,(I39/I$41)*100,0)</f>
        <v>0</v>
      </c>
    </row>
    <row r="40" spans="1:11" ht="17.25" customHeight="1">
      <c r="A40" s="87"/>
      <c r="B40" s="88"/>
      <c r="C40" s="70"/>
      <c r="D40" s="71"/>
      <c r="E40" s="66">
        <f t="shared" si="1"/>
        <v>0</v>
      </c>
      <c r="F40" s="67">
        <f>IF(E$5&gt;0,(E40/E$23)*100,0)</f>
        <v>0</v>
      </c>
      <c r="G40" s="87"/>
      <c r="H40" s="88"/>
      <c r="I40" s="70"/>
      <c r="J40" s="108"/>
      <c r="K40" s="7">
        <f>IF(I$41&gt;0,(I40/I$41)*100,0)</f>
        <v>0</v>
      </c>
    </row>
    <row r="41" spans="1:12" ht="19.5" customHeight="1" thickBot="1">
      <c r="A41" s="123" t="s">
        <v>38</v>
      </c>
      <c r="B41" s="124"/>
      <c r="C41" s="113">
        <f>C29</f>
        <v>1000850</v>
      </c>
      <c r="D41" s="114"/>
      <c r="E41" s="113">
        <f>IF(C$29&gt;0,(C41/C$29)*100,0)</f>
        <v>100</v>
      </c>
      <c r="F41" s="114">
        <f>IF(E$5&gt;0,(E41/E$23)*100,0)</f>
        <v>0</v>
      </c>
      <c r="G41" s="128" t="s">
        <v>39</v>
      </c>
      <c r="H41" s="129"/>
      <c r="I41" s="113">
        <f>I29+I35</f>
        <v>1000850</v>
      </c>
      <c r="J41" s="127"/>
      <c r="K41" s="15">
        <f>IF(I$41&gt;0,(I41/I$41)*100,0)</f>
        <v>100</v>
      </c>
      <c r="L41" s="16"/>
    </row>
    <row r="42" spans="2:11" s="17" customFormat="1" ht="16.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</row>
    <row r="43" spans="2:11" ht="16.5" customHeight="1"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2:11" ht="16.5" customHeigh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</sheetData>
  <sheetProtection/>
  <mergeCells count="151">
    <mergeCell ref="A37:B37"/>
    <mergeCell ref="C37:D37"/>
    <mergeCell ref="B44:K44"/>
    <mergeCell ref="C39:D39"/>
    <mergeCell ref="E39:F39"/>
    <mergeCell ref="G39:H39"/>
    <mergeCell ref="I39:J39"/>
    <mergeCell ref="B42:K42"/>
    <mergeCell ref="C40:D40"/>
    <mergeCell ref="A40:B40"/>
    <mergeCell ref="C41:D41"/>
    <mergeCell ref="C34:D34"/>
    <mergeCell ref="I33:J33"/>
    <mergeCell ref="A33:B33"/>
    <mergeCell ref="A34:B34"/>
    <mergeCell ref="G34:H34"/>
    <mergeCell ref="I41:J41"/>
    <mergeCell ref="G41:H41"/>
    <mergeCell ref="A36:B36"/>
    <mergeCell ref="B43:K43"/>
    <mergeCell ref="A39:B39"/>
    <mergeCell ref="C35:D35"/>
    <mergeCell ref="C36:D36"/>
    <mergeCell ref="A35:B35"/>
    <mergeCell ref="I37:J37"/>
    <mergeCell ref="I36:J36"/>
    <mergeCell ref="G37:H37"/>
    <mergeCell ref="I40:J40"/>
    <mergeCell ref="A41:B41"/>
    <mergeCell ref="A28:B28"/>
    <mergeCell ref="A29:B29"/>
    <mergeCell ref="C28:D28"/>
    <mergeCell ref="C29:D29"/>
    <mergeCell ref="J18:K18"/>
    <mergeCell ref="B26:K26"/>
    <mergeCell ref="J20:K20"/>
    <mergeCell ref="F15:G15"/>
    <mergeCell ref="B1:K1"/>
    <mergeCell ref="B2:K2"/>
    <mergeCell ref="C3:H3"/>
    <mergeCell ref="I3:K3"/>
    <mergeCell ref="J17:K17"/>
    <mergeCell ref="F16:G16"/>
    <mergeCell ref="F17:G17"/>
    <mergeCell ref="F10:G10"/>
    <mergeCell ref="F11:G11"/>
    <mergeCell ref="H11:I11"/>
    <mergeCell ref="J10:K10"/>
    <mergeCell ref="H10:I10"/>
    <mergeCell ref="J13:K13"/>
    <mergeCell ref="J14:K14"/>
    <mergeCell ref="E40:F40"/>
    <mergeCell ref="E41:F41"/>
    <mergeCell ref="G40:H40"/>
    <mergeCell ref="G30:H30"/>
    <mergeCell ref="E36:F36"/>
    <mergeCell ref="E37:F37"/>
    <mergeCell ref="G35:H35"/>
    <mergeCell ref="G36:H36"/>
    <mergeCell ref="E35:F35"/>
    <mergeCell ref="C33:D33"/>
    <mergeCell ref="E34:F34"/>
    <mergeCell ref="G33:H33"/>
    <mergeCell ref="I35:J35"/>
    <mergeCell ref="E33:F33"/>
    <mergeCell ref="I29:J29"/>
    <mergeCell ref="I34:J34"/>
    <mergeCell ref="E29:F29"/>
    <mergeCell ref="I31:J31"/>
    <mergeCell ref="I30:J30"/>
    <mergeCell ref="E31:F31"/>
    <mergeCell ref="G31:H31"/>
    <mergeCell ref="G29:H29"/>
    <mergeCell ref="D7:E7"/>
    <mergeCell ref="D16:E16"/>
    <mergeCell ref="D9:E9"/>
    <mergeCell ref="F19:G19"/>
    <mergeCell ref="D10:E10"/>
    <mergeCell ref="F9:G9"/>
    <mergeCell ref="F7:G7"/>
    <mergeCell ref="J15:K15"/>
    <mergeCell ref="H15:I15"/>
    <mergeCell ref="H16:I16"/>
    <mergeCell ref="H5:I5"/>
    <mergeCell ref="H6:I6"/>
    <mergeCell ref="J5:K5"/>
    <mergeCell ref="J9:K9"/>
    <mergeCell ref="J7:K7"/>
    <mergeCell ref="J8:K8"/>
    <mergeCell ref="J16:K16"/>
    <mergeCell ref="H18:I18"/>
    <mergeCell ref="A18:C18"/>
    <mergeCell ref="F18:G18"/>
    <mergeCell ref="D17:E17"/>
    <mergeCell ref="D18:E18"/>
    <mergeCell ref="H17:I17"/>
    <mergeCell ref="E28:F28"/>
    <mergeCell ref="F20:G20"/>
    <mergeCell ref="J19:K19"/>
    <mergeCell ref="B25:K25"/>
    <mergeCell ref="H19:I19"/>
    <mergeCell ref="D20:E20"/>
    <mergeCell ref="I27:K27"/>
    <mergeCell ref="C27:H27"/>
    <mergeCell ref="I28:J28"/>
    <mergeCell ref="G28:H28"/>
    <mergeCell ref="E30:F30"/>
    <mergeCell ref="A30:B30"/>
    <mergeCell ref="A31:B31"/>
    <mergeCell ref="C30:D30"/>
    <mergeCell ref="C31:D31"/>
    <mergeCell ref="B11:C11"/>
    <mergeCell ref="D11:E11"/>
    <mergeCell ref="A19:C19"/>
    <mergeCell ref="D19:E19"/>
    <mergeCell ref="B13:C13"/>
    <mergeCell ref="B14:C14"/>
    <mergeCell ref="D13:E13"/>
    <mergeCell ref="D14:E14"/>
    <mergeCell ref="A16:C16"/>
    <mergeCell ref="A17:C17"/>
    <mergeCell ref="H4:K4"/>
    <mergeCell ref="B7:C7"/>
    <mergeCell ref="A4:C5"/>
    <mergeCell ref="A6:C6"/>
    <mergeCell ref="F4:G5"/>
    <mergeCell ref="F6:G6"/>
    <mergeCell ref="J6:K6"/>
    <mergeCell ref="H7:I7"/>
    <mergeCell ref="D4:E5"/>
    <mergeCell ref="D6:E6"/>
    <mergeCell ref="B9:C9"/>
    <mergeCell ref="J12:K12"/>
    <mergeCell ref="F12:G12"/>
    <mergeCell ref="B8:C8"/>
    <mergeCell ref="D8:E8"/>
    <mergeCell ref="H8:I8"/>
    <mergeCell ref="J11:K11"/>
    <mergeCell ref="F8:G8"/>
    <mergeCell ref="H9:I9"/>
    <mergeCell ref="B10:C10"/>
    <mergeCell ref="H20:I20"/>
    <mergeCell ref="H12:I12"/>
    <mergeCell ref="B12:C12"/>
    <mergeCell ref="D12:E12"/>
    <mergeCell ref="H13:I13"/>
    <mergeCell ref="H14:I14"/>
    <mergeCell ref="F13:G13"/>
    <mergeCell ref="F14:G14"/>
    <mergeCell ref="D15:E15"/>
    <mergeCell ref="A20:C2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skoal</cp:lastModifiedBy>
  <cp:lastPrinted>2019-04-01T11:25:21Z</cp:lastPrinted>
  <dcterms:created xsi:type="dcterms:W3CDTF">2011-04-19T02:39:36Z</dcterms:created>
  <dcterms:modified xsi:type="dcterms:W3CDTF">2019-04-18T03:52:34Z</dcterms:modified>
  <cp:category/>
  <cp:version/>
  <cp:contentType/>
  <cp:contentStatus/>
</cp:coreProperties>
</file>